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/>
  <xr:revisionPtr revIDLastSave="0" documentId="13_ncr:1_{DB9F9981-207E-40FA-ACCC-E27B8CA548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（現在）賃金モデル表（関数入・行一）高卒" sheetId="23" r:id="rId1"/>
    <sheet name="（現在）賃金モデル表（関数入・行一）大卒" sheetId="27" r:id="rId2"/>
    <sheet name="俸給表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7" l="1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5" i="27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5" i="23"/>
  <c r="J87" i="27" l="1"/>
  <c r="K80" i="27"/>
  <c r="J85" i="27"/>
  <c r="K79" i="27"/>
  <c r="M79" i="27" s="1"/>
  <c r="K78" i="27"/>
  <c r="L78" i="27"/>
  <c r="K77" i="27"/>
  <c r="M77" i="27" s="1"/>
  <c r="K76" i="27"/>
  <c r="L76" i="27"/>
  <c r="K75" i="27"/>
  <c r="M75" i="27" s="1"/>
  <c r="K74" i="27"/>
  <c r="L74" i="27"/>
  <c r="K73" i="27"/>
  <c r="M73" i="27" s="1"/>
  <c r="K72" i="27"/>
  <c r="L72" i="27"/>
  <c r="K71" i="27"/>
  <c r="M71" i="27" s="1"/>
  <c r="K70" i="27"/>
  <c r="L70" i="27"/>
  <c r="K69" i="27"/>
  <c r="M69" i="27" s="1"/>
  <c r="K68" i="27"/>
  <c r="L68" i="27"/>
  <c r="K67" i="27"/>
  <c r="M67" i="27" s="1"/>
  <c r="K66" i="27"/>
  <c r="L66" i="27"/>
  <c r="K65" i="27"/>
  <c r="M65" i="27" s="1"/>
  <c r="K64" i="27"/>
  <c r="L64" i="27"/>
  <c r="K63" i="27"/>
  <c r="M63" i="27" s="1"/>
  <c r="K62" i="27"/>
  <c r="L62" i="27"/>
  <c r="K61" i="27"/>
  <c r="M61" i="27" s="1"/>
  <c r="K60" i="27"/>
  <c r="L60" i="27"/>
  <c r="K59" i="27"/>
  <c r="M59" i="27" s="1"/>
  <c r="K58" i="27"/>
  <c r="L58" i="27"/>
  <c r="K57" i="27"/>
  <c r="M57" i="27" s="1"/>
  <c r="K56" i="27"/>
  <c r="L56" i="27"/>
  <c r="K55" i="27"/>
  <c r="M55" i="27" s="1"/>
  <c r="K54" i="27"/>
  <c r="L54" i="27"/>
  <c r="K53" i="27"/>
  <c r="M53" i="27" s="1"/>
  <c r="K52" i="27"/>
  <c r="L52" i="27"/>
  <c r="K51" i="27"/>
  <c r="M51" i="27" s="1"/>
  <c r="K50" i="27"/>
  <c r="L50" i="27"/>
  <c r="K49" i="27"/>
  <c r="M49" i="27" s="1"/>
  <c r="K48" i="27"/>
  <c r="L48" i="27"/>
  <c r="K47" i="27"/>
  <c r="M47" i="27" s="1"/>
  <c r="K46" i="27"/>
  <c r="L46" i="27"/>
  <c r="K45" i="27"/>
  <c r="M45" i="27" s="1"/>
  <c r="K44" i="27"/>
  <c r="L44" i="27"/>
  <c r="K43" i="27"/>
  <c r="M43" i="27" s="1"/>
  <c r="K42" i="27"/>
  <c r="L42" i="27"/>
  <c r="K41" i="27"/>
  <c r="M41" i="27" s="1"/>
  <c r="K40" i="27"/>
  <c r="L40" i="27"/>
  <c r="K39" i="27"/>
  <c r="M39" i="27" s="1"/>
  <c r="K38" i="27"/>
  <c r="L38" i="27"/>
  <c r="K37" i="27"/>
  <c r="M37" i="27" s="1"/>
  <c r="K36" i="27"/>
  <c r="L36" i="27"/>
  <c r="K35" i="27"/>
  <c r="M35" i="27" s="1"/>
  <c r="K34" i="27"/>
  <c r="L34" i="27"/>
  <c r="K33" i="27"/>
  <c r="M33" i="27" s="1"/>
  <c r="K32" i="27"/>
  <c r="L32" i="27"/>
  <c r="K31" i="27"/>
  <c r="M31" i="27" s="1"/>
  <c r="K30" i="27"/>
  <c r="L30" i="27"/>
  <c r="K29" i="27"/>
  <c r="M29" i="27" s="1"/>
  <c r="K28" i="27"/>
  <c r="L28" i="27"/>
  <c r="K27" i="27"/>
  <c r="M27" i="27" s="1"/>
  <c r="K26" i="27"/>
  <c r="L26" i="27"/>
  <c r="K25" i="27"/>
  <c r="M25" i="27" s="1"/>
  <c r="K24" i="27"/>
  <c r="L24" i="27"/>
  <c r="K23" i="27"/>
  <c r="M23" i="27" s="1"/>
  <c r="K22" i="27"/>
  <c r="L22" i="27"/>
  <c r="K21" i="27"/>
  <c r="M21" i="27" s="1"/>
  <c r="K20" i="27"/>
  <c r="L20" i="27"/>
  <c r="K19" i="27"/>
  <c r="M19" i="27" s="1"/>
  <c r="K18" i="27"/>
  <c r="L18" i="27"/>
  <c r="K17" i="27"/>
  <c r="M17" i="27" s="1"/>
  <c r="K16" i="27"/>
  <c r="L16" i="27"/>
  <c r="K15" i="27"/>
  <c r="M15" i="27" s="1"/>
  <c r="K14" i="27"/>
  <c r="L14" i="27"/>
  <c r="K13" i="27"/>
  <c r="M13" i="27" s="1"/>
  <c r="K12" i="27"/>
  <c r="L12" i="27"/>
  <c r="K11" i="27"/>
  <c r="M11" i="27" s="1"/>
  <c r="K10" i="27"/>
  <c r="L10" i="27"/>
  <c r="K9" i="27"/>
  <c r="M9" i="27" s="1"/>
  <c r="K8" i="27"/>
  <c r="L8" i="27"/>
  <c r="K7" i="27"/>
  <c r="M7" i="27" s="1"/>
  <c r="K6" i="27"/>
  <c r="L6" i="27"/>
  <c r="K5" i="27"/>
  <c r="M5" i="27" s="1"/>
  <c r="J95" i="23"/>
  <c r="J93" i="23"/>
  <c r="K26" i="23"/>
  <c r="K27" i="23"/>
  <c r="M27" i="23" s="1"/>
  <c r="K28" i="23"/>
  <c r="K29" i="23"/>
  <c r="M29" i="23" s="1"/>
  <c r="K30" i="23"/>
  <c r="K31" i="23"/>
  <c r="M31" i="23" s="1"/>
  <c r="K32" i="23"/>
  <c r="K33" i="23"/>
  <c r="M33" i="23" s="1"/>
  <c r="K34" i="23"/>
  <c r="K35" i="23"/>
  <c r="M35" i="23" s="1"/>
  <c r="K36" i="23"/>
  <c r="K37" i="23"/>
  <c r="M37" i="23" s="1"/>
  <c r="K38" i="23"/>
  <c r="K39" i="23"/>
  <c r="M39" i="23" s="1"/>
  <c r="K40" i="23"/>
  <c r="K41" i="23"/>
  <c r="M41" i="23" s="1"/>
  <c r="K42" i="23"/>
  <c r="K43" i="23"/>
  <c r="M43" i="23" s="1"/>
  <c r="K44" i="23"/>
  <c r="K45" i="23"/>
  <c r="M45" i="23" s="1"/>
  <c r="K46" i="23"/>
  <c r="K47" i="23"/>
  <c r="M47" i="23" s="1"/>
  <c r="K48" i="23"/>
  <c r="K49" i="23"/>
  <c r="M49" i="23" s="1"/>
  <c r="K50" i="23"/>
  <c r="K51" i="23"/>
  <c r="M51" i="23" s="1"/>
  <c r="K52" i="23"/>
  <c r="K53" i="23"/>
  <c r="M53" i="23" s="1"/>
  <c r="K54" i="23"/>
  <c r="K55" i="23"/>
  <c r="M55" i="23" s="1"/>
  <c r="K56" i="23"/>
  <c r="K57" i="23"/>
  <c r="M57" i="23" s="1"/>
  <c r="K58" i="23"/>
  <c r="K59" i="23"/>
  <c r="M59" i="23" s="1"/>
  <c r="K60" i="23"/>
  <c r="K61" i="23"/>
  <c r="M61" i="23" s="1"/>
  <c r="K62" i="23"/>
  <c r="K63" i="23"/>
  <c r="M63" i="23" s="1"/>
  <c r="K64" i="23"/>
  <c r="K65" i="23"/>
  <c r="M65" i="23" s="1"/>
  <c r="K66" i="23"/>
  <c r="K67" i="23"/>
  <c r="M67" i="23" s="1"/>
  <c r="K68" i="23"/>
  <c r="K69" i="23"/>
  <c r="M69" i="23" s="1"/>
  <c r="K70" i="23"/>
  <c r="K71" i="23"/>
  <c r="M71" i="23" s="1"/>
  <c r="K72" i="23"/>
  <c r="K73" i="23"/>
  <c r="M73" i="23" s="1"/>
  <c r="K74" i="23"/>
  <c r="K75" i="23"/>
  <c r="M75" i="23" s="1"/>
  <c r="K76" i="23"/>
  <c r="K77" i="23"/>
  <c r="M77" i="23" s="1"/>
  <c r="K78" i="23"/>
  <c r="K79" i="23"/>
  <c r="M79" i="23" s="1"/>
  <c r="K80" i="23"/>
  <c r="K81" i="23"/>
  <c r="M81" i="23" s="1"/>
  <c r="K82" i="23"/>
  <c r="K83" i="23"/>
  <c r="M83" i="23" s="1"/>
  <c r="K84" i="23"/>
  <c r="K85" i="23"/>
  <c r="M85" i="23" s="1"/>
  <c r="K86" i="23"/>
  <c r="K87" i="23"/>
  <c r="M87" i="23" s="1"/>
  <c r="K88" i="23"/>
  <c r="K6" i="23"/>
  <c r="K7" i="23"/>
  <c r="M7" i="23" s="1"/>
  <c r="K8" i="23"/>
  <c r="K9" i="23"/>
  <c r="M9" i="23" s="1"/>
  <c r="K10" i="23"/>
  <c r="K11" i="23"/>
  <c r="M11" i="23" s="1"/>
  <c r="K12" i="23"/>
  <c r="K13" i="23"/>
  <c r="M13" i="23" s="1"/>
  <c r="K14" i="23"/>
  <c r="K15" i="23"/>
  <c r="M15" i="23" s="1"/>
  <c r="K16" i="23"/>
  <c r="K17" i="23"/>
  <c r="M17" i="23" s="1"/>
  <c r="K18" i="23"/>
  <c r="K19" i="23"/>
  <c r="M19" i="23" s="1"/>
  <c r="K20" i="23"/>
  <c r="K21" i="23"/>
  <c r="M21" i="23" s="1"/>
  <c r="K22" i="23"/>
  <c r="K23" i="23"/>
  <c r="M23" i="23" s="1"/>
  <c r="K24" i="23"/>
  <c r="K25" i="23"/>
  <c r="M25" i="23" s="1"/>
  <c r="K5" i="23"/>
  <c r="K85" i="27" l="1"/>
  <c r="M5" i="23"/>
  <c r="L80" i="27"/>
  <c r="L5" i="27"/>
  <c r="N5" i="27" s="1"/>
  <c r="L7" i="27"/>
  <c r="N7" i="27" s="1"/>
  <c r="L9" i="27"/>
  <c r="N9" i="27" s="1"/>
  <c r="L11" i="27"/>
  <c r="N11" i="27" s="1"/>
  <c r="L13" i="27"/>
  <c r="N13" i="27" s="1"/>
  <c r="L15" i="27"/>
  <c r="N15" i="27" s="1"/>
  <c r="L17" i="27"/>
  <c r="N17" i="27" s="1"/>
  <c r="L19" i="27"/>
  <c r="N19" i="27" s="1"/>
  <c r="L21" i="27"/>
  <c r="N21" i="27" s="1"/>
  <c r="L23" i="27"/>
  <c r="L25" i="27"/>
  <c r="N25" i="27" s="1"/>
  <c r="L27" i="27"/>
  <c r="L29" i="27"/>
  <c r="N29" i="27" s="1"/>
  <c r="L31" i="27"/>
  <c r="L33" i="27"/>
  <c r="N33" i="27" s="1"/>
  <c r="L35" i="27"/>
  <c r="N35" i="27" s="1"/>
  <c r="L37" i="27"/>
  <c r="N37" i="27" s="1"/>
  <c r="L39" i="27"/>
  <c r="N39" i="27" s="1"/>
  <c r="L41" i="27"/>
  <c r="N41" i="27" s="1"/>
  <c r="L43" i="27"/>
  <c r="N43" i="27" s="1"/>
  <c r="L45" i="27"/>
  <c r="N45" i="27" s="1"/>
  <c r="L47" i="27"/>
  <c r="N47" i="27" s="1"/>
  <c r="L49" i="27"/>
  <c r="L51" i="27"/>
  <c r="N51" i="27" s="1"/>
  <c r="L53" i="27"/>
  <c r="N53" i="27" s="1"/>
  <c r="L55" i="27"/>
  <c r="L57" i="27"/>
  <c r="N57" i="27" s="1"/>
  <c r="L59" i="27"/>
  <c r="L61" i="27"/>
  <c r="N61" i="27" s="1"/>
  <c r="L63" i="27"/>
  <c r="L65" i="27"/>
  <c r="N65" i="27" s="1"/>
  <c r="L67" i="27"/>
  <c r="N67" i="27" s="1"/>
  <c r="L69" i="27"/>
  <c r="L71" i="27"/>
  <c r="N71" i="27" s="1"/>
  <c r="L73" i="27"/>
  <c r="L75" i="27"/>
  <c r="N75" i="27" s="1"/>
  <c r="L77" i="27"/>
  <c r="L79" i="27"/>
  <c r="N23" i="27" l="1"/>
  <c r="N77" i="27"/>
  <c r="N55" i="27"/>
  <c r="N69" i="27"/>
  <c r="N63" i="27"/>
  <c r="N31" i="27"/>
  <c r="N59" i="27"/>
  <c r="N27" i="27"/>
  <c r="N73" i="27"/>
  <c r="N49" i="27"/>
  <c r="N79" i="27"/>
  <c r="K82" i="27" l="1"/>
  <c r="M85" i="27" s="1"/>
  <c r="L87" i="23"/>
  <c r="L86" i="23"/>
  <c r="L85" i="23"/>
  <c r="L84" i="23"/>
  <c r="L82" i="23"/>
  <c r="L81" i="23"/>
  <c r="L80" i="23"/>
  <c r="L79" i="23"/>
  <c r="L78" i="23"/>
  <c r="L76" i="23"/>
  <c r="L75" i="23"/>
  <c r="L74" i="23"/>
  <c r="L72" i="23"/>
  <c r="L70" i="23"/>
  <c r="L69" i="23"/>
  <c r="L68" i="23"/>
  <c r="L66" i="23"/>
  <c r="L65" i="23"/>
  <c r="L64" i="23"/>
  <c r="L63" i="23"/>
  <c r="L62" i="23"/>
  <c r="L61" i="23"/>
  <c r="L60" i="23"/>
  <c r="L59" i="23"/>
  <c r="L58" i="23"/>
  <c r="L56" i="23"/>
  <c r="L54" i="23"/>
  <c r="L53" i="23"/>
  <c r="L52" i="23"/>
  <c r="L50" i="23"/>
  <c r="L49" i="23"/>
  <c r="L48" i="23"/>
  <c r="L47" i="23"/>
  <c r="L46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L10" i="23"/>
  <c r="L8" i="23"/>
  <c r="L6" i="23"/>
  <c r="L51" i="23" l="1"/>
  <c r="N65" i="23"/>
  <c r="N69" i="23"/>
  <c r="N49" i="23"/>
  <c r="N63" i="23"/>
  <c r="L43" i="23"/>
  <c r="N79" i="23"/>
  <c r="L67" i="23"/>
  <c r="N85" i="23"/>
  <c r="N61" i="23"/>
  <c r="L83" i="23"/>
  <c r="N47" i="23"/>
  <c r="N81" i="23"/>
  <c r="N53" i="23"/>
  <c r="N75" i="23"/>
  <c r="L17" i="23"/>
  <c r="L15" i="23"/>
  <c r="L31" i="23"/>
  <c r="L39" i="23"/>
  <c r="L57" i="23"/>
  <c r="L71" i="23"/>
  <c r="K93" i="23"/>
  <c r="L88" i="23"/>
  <c r="L33" i="23"/>
  <c r="L23" i="23"/>
  <c r="L45" i="23"/>
  <c r="L77" i="23"/>
  <c r="L7" i="23"/>
  <c r="L5" i="23"/>
  <c r="L13" i="23"/>
  <c r="L21" i="23"/>
  <c r="L29" i="23"/>
  <c r="L37" i="23"/>
  <c r="L25" i="23"/>
  <c r="L11" i="23"/>
  <c r="L27" i="23"/>
  <c r="L41" i="23"/>
  <c r="L55" i="23"/>
  <c r="L73" i="23"/>
  <c r="L9" i="23"/>
  <c r="L19" i="23"/>
  <c r="L35" i="23"/>
  <c r="N59" i="23"/>
  <c r="N39" i="23" l="1"/>
  <c r="N67" i="23"/>
  <c r="N13" i="23"/>
  <c r="N51" i="23"/>
  <c r="N73" i="23"/>
  <c r="N43" i="23"/>
  <c r="N57" i="23"/>
  <c r="N31" i="23"/>
  <c r="N15" i="23"/>
  <c r="N55" i="23"/>
  <c r="N87" i="23"/>
  <c r="N9" i="23"/>
  <c r="N33" i="23"/>
  <c r="N83" i="23"/>
  <c r="N27" i="23"/>
  <c r="N29" i="23"/>
  <c r="N7" i="23"/>
  <c r="N71" i="23"/>
  <c r="N19" i="23"/>
  <c r="N11" i="23"/>
  <c r="N21" i="23"/>
  <c r="N77" i="23"/>
  <c r="N45" i="23"/>
  <c r="N41" i="23"/>
  <c r="N25" i="23"/>
  <c r="N37" i="23"/>
  <c r="N17" i="23"/>
  <c r="N5" i="23"/>
  <c r="N35" i="23"/>
  <c r="N23" i="23"/>
  <c r="K90" i="23" l="1"/>
  <c r="M93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3" authorId="0" shapeId="0" xr:uid="{DCE3FEFF-F83B-4F7A-A442-0E3836DEDD3F}">
      <text>
        <r>
          <rPr>
            <b/>
            <sz val="11"/>
            <color indexed="81"/>
            <rFont val="MS P ゴシック"/>
            <family val="3"/>
            <charset val="128"/>
          </rPr>
          <t>①自分の単組青年部員に該当する「俸給表の種類」に合うものを使用してください。現在は「行一」としています。
②俸給表の級号の金額のみをコピー・貼り付けしてください。
③金額が正確に更新できていれば、各賃金モデル表で自動計算されます。</t>
        </r>
      </text>
    </comment>
    <comment ref="L3" authorId="0" shapeId="0" xr:uid="{9BDFF85C-62A7-4063-8F69-3EF001A06999}">
      <text>
        <r>
          <rPr>
            <b/>
            <sz val="11"/>
            <color indexed="81"/>
            <rFont val="MS P ゴシック"/>
            <family val="3"/>
            <charset val="128"/>
          </rPr>
          <t>①各級での加算割合を記入してください。
②正確に記入されていれば、賃金モデルで自動計算されます。</t>
        </r>
      </text>
    </comment>
    <comment ref="K11" authorId="0" shapeId="0" xr:uid="{C68B3C48-6A37-4B86-A1EA-950F2628A330}">
      <text>
        <r>
          <rPr>
            <b/>
            <sz val="11"/>
            <color indexed="81"/>
            <rFont val="MS P ゴシック"/>
            <family val="3"/>
            <charset val="128"/>
          </rPr>
          <t>①一時金の月数を記入してください。
②正確に入植されていれば、賃金モデルで自動計算されます。</t>
        </r>
      </text>
    </comment>
  </commentList>
</comments>
</file>

<file path=xl/sharedStrings.xml><?xml version="1.0" encoding="utf-8"?>
<sst xmlns="http://schemas.openxmlformats.org/spreadsheetml/2006/main" count="388" uniqueCount="37">
  <si>
    <t>単組　　　　　　　　　　　　　　　　　</t>
    <rPh sb="0" eb="2">
      <t>タンソ</t>
    </rPh>
    <phoneticPr fontId="1"/>
  </si>
  <si>
    <t>年齢</t>
    <rPh sb="0" eb="2">
      <t>ネンレイ</t>
    </rPh>
    <phoneticPr fontId="1"/>
  </si>
  <si>
    <t>入庁
年数</t>
    <rPh sb="0" eb="2">
      <t>ニュウチョウ</t>
    </rPh>
    <rPh sb="3" eb="5">
      <t>ネンスウ</t>
    </rPh>
    <phoneticPr fontId="1"/>
  </si>
  <si>
    <t>月</t>
    <rPh sb="0" eb="1">
      <t>ツキ</t>
    </rPh>
    <phoneticPr fontId="1"/>
  </si>
  <si>
    <t>～</t>
  </si>
  <si>
    <t>月数</t>
    <rPh sb="0" eb="1">
      <t>ツキ</t>
    </rPh>
    <rPh sb="1" eb="2">
      <t>スウ</t>
    </rPh>
    <phoneticPr fontId="1"/>
  </si>
  <si>
    <t>等級号給
（級）　　　　（号）</t>
    <rPh sb="0" eb="2">
      <t>トウキュウ</t>
    </rPh>
    <rPh sb="2" eb="4">
      <t>ゴウキュウ</t>
    </rPh>
    <rPh sb="6" eb="7">
      <t>キュウ</t>
    </rPh>
    <rPh sb="13" eb="14">
      <t>ゴウ</t>
    </rPh>
    <phoneticPr fontId="1"/>
  </si>
  <si>
    <t>①
給料月額</t>
    <rPh sb="2" eb="4">
      <t>キュウリョウ</t>
    </rPh>
    <rPh sb="4" eb="6">
      <t>ゲツガク</t>
    </rPh>
    <phoneticPr fontId="1"/>
  </si>
  <si>
    <t>②
傾斜配分</t>
    <rPh sb="2" eb="4">
      <t>ケイシャ</t>
    </rPh>
    <rPh sb="4" eb="6">
      <t>ハイブン</t>
    </rPh>
    <phoneticPr fontId="1"/>
  </si>
  <si>
    <t>小計</t>
    <rPh sb="0" eb="2">
      <t>ショウケイ</t>
    </rPh>
    <phoneticPr fontId="1"/>
  </si>
  <si>
    <t>③
一時金</t>
    <rPh sb="2" eb="5">
      <t>イチジキン</t>
    </rPh>
    <phoneticPr fontId="1"/>
  </si>
  <si>
    <t>年収</t>
    <rPh sb="0" eb="2">
      <t>ネンシュウ</t>
    </rPh>
    <phoneticPr fontId="1"/>
  </si>
  <si>
    <t>加算号給</t>
    <rPh sb="0" eb="2">
      <t>カサン</t>
    </rPh>
    <rPh sb="2" eb="4">
      <t>ゴウキュウ</t>
    </rPh>
    <phoneticPr fontId="1"/>
  </si>
  <si>
    <t>－</t>
    <phoneticPr fontId="1"/>
  </si>
  <si>
    <t>【表】退職手当調整額</t>
    <rPh sb="1" eb="2">
      <t>ヒョウ</t>
    </rPh>
    <rPh sb="3" eb="5">
      <t>タイショク</t>
    </rPh>
    <rPh sb="5" eb="7">
      <t>テアテ</t>
    </rPh>
    <rPh sb="7" eb="9">
      <t>チョウセイ</t>
    </rPh>
    <rPh sb="9" eb="10">
      <t>ガク</t>
    </rPh>
    <phoneticPr fontId="1"/>
  </si>
  <si>
    <t>級</t>
    <rPh sb="0" eb="1">
      <t>キュウ</t>
    </rPh>
    <phoneticPr fontId="6"/>
  </si>
  <si>
    <t>月額</t>
    <rPh sb="0" eb="1">
      <t>ゲツ</t>
    </rPh>
    <rPh sb="1" eb="2">
      <t>ガク</t>
    </rPh>
    <phoneticPr fontId="6"/>
  </si>
  <si>
    <t>④年収計</t>
    <rPh sb="1" eb="3">
      <t>ネンシュウ</t>
    </rPh>
    <rPh sb="3" eb="4">
      <t>ケイ</t>
    </rPh>
    <phoneticPr fontId="1"/>
  </si>
  <si>
    <t>加算号給計</t>
    <rPh sb="0" eb="2">
      <t>カサン</t>
    </rPh>
    <rPh sb="2" eb="4">
      <t>ゴウキュウ</t>
    </rPh>
    <rPh sb="4" eb="5">
      <t>ケイ</t>
    </rPh>
    <phoneticPr fontId="1"/>
  </si>
  <si>
    <t>高卒14,短卒12</t>
  </si>
  <si>
    <t>退職手当</t>
    <rPh sb="0" eb="2">
      <t>タイショク</t>
    </rPh>
    <rPh sb="2" eb="4">
      <t>テアテ</t>
    </rPh>
    <phoneticPr fontId="1"/>
  </si>
  <si>
    <t>支給率</t>
    <rPh sb="0" eb="3">
      <t>シキュウリツ</t>
    </rPh>
    <phoneticPr fontId="1"/>
  </si>
  <si>
    <t>⑤47.709×最終給料月額</t>
    <rPh sb="8" eb="10">
      <t>サイシュウ</t>
    </rPh>
    <rPh sb="10" eb="12">
      <t>キュウリョウ</t>
    </rPh>
    <phoneticPr fontId="1"/>
  </si>
  <si>
    <t>⑤+⑥</t>
  </si>
  <si>
    <t>生涯賃金</t>
    <rPh sb="0" eb="2">
      <t>ショウガイ</t>
    </rPh>
    <rPh sb="2" eb="4">
      <t>チンギン</t>
    </rPh>
    <phoneticPr fontId="1"/>
  </si>
  <si>
    <t>④+⑤+⑥</t>
  </si>
  <si>
    <r>
      <t xml:space="preserve">調整額
</t>
    </r>
    <r>
      <rPr>
        <sz val="10"/>
        <color theme="1"/>
        <rFont val="ＭＳ Ｐゴシック"/>
        <family val="3"/>
        <charset val="128"/>
      </rPr>
      <t>（右表参照）</t>
    </r>
    <rPh sb="0" eb="2">
      <t>チョウセイ</t>
    </rPh>
    <rPh sb="2" eb="3">
      <t>ガク</t>
    </rPh>
    <rPh sb="5" eb="6">
      <t>ミギ</t>
    </rPh>
    <rPh sb="6" eb="7">
      <t>ヒョウ</t>
    </rPh>
    <rPh sb="7" eb="9">
      <t>サンショウ</t>
    </rPh>
    <phoneticPr fontId="1"/>
  </si>
  <si>
    <t>最終到達級</t>
    <rPh sb="0" eb="2">
      <t>サイシュウ</t>
    </rPh>
    <rPh sb="2" eb="4">
      <t>トウタツ</t>
    </rPh>
    <rPh sb="4" eb="5">
      <t>キュウ</t>
    </rPh>
    <phoneticPr fontId="1"/>
  </si>
  <si>
    <t>⑥該当調整額×60月</t>
    <rPh sb="1" eb="3">
      <t>ガイトウ</t>
    </rPh>
    <rPh sb="3" eb="5">
      <t>チョウセイ</t>
    </rPh>
    <rPh sb="5" eb="6">
      <t>ガク</t>
    </rPh>
    <rPh sb="9" eb="10">
      <t>ツキ</t>
    </rPh>
    <phoneticPr fontId="1"/>
  </si>
  <si>
    <t>（級）</t>
    <rPh sb="1" eb="2">
      <t>キュウ</t>
    </rPh>
    <phoneticPr fontId="8"/>
  </si>
  <si>
    <t>〇傾斜配分</t>
    <rPh sb="1" eb="3">
      <t>ケイシャ</t>
    </rPh>
    <rPh sb="3" eb="5">
      <t>ハイブン</t>
    </rPh>
    <phoneticPr fontId="1"/>
  </si>
  <si>
    <t>職務の号級</t>
    <phoneticPr fontId="8"/>
  </si>
  <si>
    <t>在籍級</t>
    <rPh sb="0" eb="2">
      <t>ザイセキ</t>
    </rPh>
    <rPh sb="2" eb="3">
      <t>キュウ</t>
    </rPh>
    <phoneticPr fontId="1"/>
  </si>
  <si>
    <t>割合</t>
    <rPh sb="0" eb="2">
      <t>ワリアイ</t>
    </rPh>
    <phoneticPr fontId="1"/>
  </si>
  <si>
    <t>（号）</t>
    <rPh sb="1" eb="2">
      <t>ゴウ</t>
    </rPh>
    <phoneticPr fontId="8"/>
  </si>
  <si>
    <t>〇一時金月数</t>
    <rPh sb="1" eb="4">
      <t>イチジキン</t>
    </rPh>
    <rPh sb="4" eb="6">
      <t>ツキスウ</t>
    </rPh>
    <phoneticPr fontId="1"/>
  </si>
  <si>
    <t>現在の月数</t>
    <rPh sb="0" eb="2">
      <t>ゲンザイ</t>
    </rPh>
    <rPh sb="3" eb="5">
      <t>ツキスウ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</si>
</sst>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0_);[Red]\(0.00\)"/>
    <numFmt numFmtId="179" formatCode="0_);[Red]\(0\)"/>
    <numFmt numFmtId="180" formatCode="\+#,##0"/>
  </numFmts>
  <fonts count="10">
    <font>
      <sz val="11"/>
      <color theme="1"/>
      <name val="ＭＳ Ｐゴシック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9" fontId="0" fillId="2" borderId="2" xfId="0" applyNumberFormat="1" applyFill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176" fontId="0" fillId="0" borderId="27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176" fontId="0" fillId="0" borderId="6" xfId="0" applyNumberFormat="1" applyBorder="1" applyAlignment="1">
      <alignment vertical="center" wrapText="1"/>
    </xf>
    <xf numFmtId="176" fontId="0" fillId="0" borderId="32" xfId="0" applyNumberFormat="1" applyBorder="1" applyAlignment="1">
      <alignment vertical="center" wrapText="1"/>
    </xf>
    <xf numFmtId="49" fontId="0" fillId="0" borderId="29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0" fillId="2" borderId="36" xfId="0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3" borderId="41" xfId="0" applyNumberFormat="1" applyFill="1" applyBorder="1" applyAlignment="1">
      <alignment vertical="center"/>
    </xf>
    <xf numFmtId="3" fontId="0" fillId="3" borderId="42" xfId="0" applyNumberFormat="1" applyFill="1" applyBorder="1" applyAlignment="1">
      <alignment vertical="center"/>
    </xf>
    <xf numFmtId="3" fontId="0" fillId="3" borderId="43" xfId="0" applyNumberFormat="1" applyFill="1" applyBorder="1" applyAlignment="1">
      <alignment vertical="center"/>
    </xf>
    <xf numFmtId="3" fontId="0" fillId="3" borderId="44" xfId="0" applyNumberFormat="1" applyFill="1" applyBorder="1" applyAlignment="1">
      <alignment vertical="center"/>
    </xf>
    <xf numFmtId="3" fontId="0" fillId="3" borderId="39" xfId="0" applyNumberFormat="1" applyFill="1" applyBorder="1" applyAlignment="1">
      <alignment vertical="center"/>
    </xf>
    <xf numFmtId="3" fontId="0" fillId="3" borderId="45" xfId="0" applyNumberFormat="1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2" fillId="0" borderId="0" xfId="0" applyFont="1"/>
    <xf numFmtId="0" fontId="2" fillId="0" borderId="15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179" fontId="5" fillId="0" borderId="52" xfId="0" applyNumberFormat="1" applyFont="1" applyBorder="1" applyAlignment="1">
      <alignment horizontal="center" vertical="center" wrapText="1"/>
    </xf>
    <xf numFmtId="179" fontId="5" fillId="0" borderId="53" xfId="0" applyNumberFormat="1" applyFont="1" applyBorder="1" applyAlignment="1">
      <alignment horizontal="center" vertical="center" wrapText="1"/>
    </xf>
    <xf numFmtId="179" fontId="5" fillId="0" borderId="54" xfId="0" applyNumberFormat="1" applyFont="1" applyBorder="1" applyAlignment="1">
      <alignment horizontal="center" vertical="center" wrapText="1"/>
    </xf>
    <xf numFmtId="0" fontId="0" fillId="3" borderId="58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9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3" fontId="0" fillId="3" borderId="61" xfId="0" applyNumberFormat="1" applyFill="1" applyBorder="1" applyAlignment="1">
      <alignment vertical="center"/>
    </xf>
    <xf numFmtId="0" fontId="0" fillId="3" borderId="61" xfId="0" applyFill="1" applyBorder="1" applyAlignment="1">
      <alignment vertical="center"/>
    </xf>
    <xf numFmtId="0" fontId="0" fillId="3" borderId="62" xfId="0" applyFill="1" applyBorder="1" applyAlignment="1">
      <alignment vertical="center"/>
    </xf>
    <xf numFmtId="2" fontId="0" fillId="3" borderId="39" xfId="0" applyNumberFormat="1" applyFill="1" applyBorder="1" applyAlignment="1">
      <alignment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shrinkToFit="1"/>
    </xf>
    <xf numFmtId="178" fontId="0" fillId="0" borderId="39" xfId="0" applyNumberFormat="1" applyBorder="1" applyAlignment="1">
      <alignment horizontal="center" vertical="center" wrapText="1"/>
    </xf>
    <xf numFmtId="176" fontId="0" fillId="0" borderId="39" xfId="0" applyNumberForma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4" borderId="47" xfId="0" applyNumberFormat="1" applyFill="1" applyBorder="1" applyAlignment="1">
      <alignment horizontal="center" vertical="center" shrinkToFit="1"/>
    </xf>
    <xf numFmtId="176" fontId="0" fillId="4" borderId="11" xfId="0" applyNumberFormat="1" applyFill="1" applyBorder="1" applyAlignment="1">
      <alignment horizontal="center" vertical="center" shrinkToFit="1"/>
    </xf>
    <xf numFmtId="176" fontId="0" fillId="4" borderId="17" xfId="0" applyNumberFormat="1" applyFill="1" applyBorder="1" applyAlignment="1">
      <alignment horizontal="center" vertical="center" shrinkToFit="1"/>
    </xf>
    <xf numFmtId="176" fontId="0" fillId="4" borderId="48" xfId="0" applyNumberFormat="1" applyFill="1" applyBorder="1" applyAlignment="1">
      <alignment horizontal="center" vertical="center" shrinkToFit="1"/>
    </xf>
    <xf numFmtId="176" fontId="0" fillId="4" borderId="12" xfId="0" applyNumberFormat="1" applyFill="1" applyBorder="1" applyAlignment="1">
      <alignment horizontal="center" vertical="center" shrinkToFit="1"/>
    </xf>
    <xf numFmtId="176" fontId="0" fillId="4" borderId="18" xfId="0" applyNumberFormat="1" applyFill="1" applyBorder="1" applyAlignment="1">
      <alignment horizontal="center" vertical="center" shrinkToFit="1"/>
    </xf>
    <xf numFmtId="176" fontId="0" fillId="0" borderId="2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0" fillId="0" borderId="34" xfId="0" applyNumberFormat="1" applyBorder="1" applyAlignment="1">
      <alignment vertical="center" wrapText="1"/>
    </xf>
    <xf numFmtId="176" fontId="0" fillId="0" borderId="35" xfId="0" applyNumberFormat="1" applyBorder="1" applyAlignment="1">
      <alignment vertical="center" wrapText="1"/>
    </xf>
    <xf numFmtId="180" fontId="0" fillId="3" borderId="38" xfId="0" applyNumberFormat="1" applyFill="1" applyBorder="1" applyAlignment="1">
      <alignment horizontal="center" vertical="center"/>
    </xf>
    <xf numFmtId="180" fontId="0" fillId="3" borderId="21" xfId="0" applyNumberFormat="1" applyFill="1" applyBorder="1" applyAlignment="1">
      <alignment horizontal="center" vertical="center"/>
    </xf>
    <xf numFmtId="180" fontId="0" fillId="3" borderId="40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wrapText="1"/>
    </xf>
    <xf numFmtId="180" fontId="0" fillId="3" borderId="21" xfId="0" applyNumberFormat="1" applyFill="1" applyBorder="1" applyAlignment="1">
      <alignment horizontal="center" vertical="center" wrapText="1"/>
    </xf>
    <xf numFmtId="180" fontId="0" fillId="3" borderId="38" xfId="0" applyNumberForma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S97"/>
  <sheetViews>
    <sheetView showGridLines="0" tabSelected="1" zoomScale="80" zoomScaleNormal="80" workbookViewId="0">
      <pane ySplit="4" topLeftCell="A5" activePane="bottomLeft" state="frozen"/>
      <selection pane="bottomLeft" activeCell="A98" sqref="A98"/>
    </sheetView>
  </sheetViews>
  <sheetFormatPr defaultColWidth="9" defaultRowHeight="13.2"/>
  <cols>
    <col min="1" max="1" width="5.21875" style="1" bestFit="1" customWidth="1"/>
    <col min="2" max="2" width="6.44140625" style="1" customWidth="1"/>
    <col min="3" max="3" width="4.6640625" style="1" customWidth="1"/>
    <col min="4" max="4" width="3.77734375" style="1" customWidth="1"/>
    <col min="5" max="5" width="4.6640625" style="1" customWidth="1"/>
    <col min="6" max="6" width="6.109375" style="2" customWidth="1"/>
    <col min="7" max="7" width="5.6640625" style="2" customWidth="1"/>
    <col min="8" max="8" width="3" style="2" customWidth="1"/>
    <col min="9" max="9" width="5.6640625" style="1" customWidth="1"/>
    <col min="10" max="10" width="16.88671875" style="1" bestFit="1" customWidth="1"/>
    <col min="11" max="11" width="16.109375" style="1" bestFit="1" customWidth="1"/>
    <col min="12" max="13" width="15.6640625" style="1" customWidth="1"/>
    <col min="14" max="14" width="17.6640625" style="1" customWidth="1"/>
    <col min="15" max="15" width="9.44140625" style="1" customWidth="1"/>
    <col min="16" max="16" width="4.44140625" style="1" customWidth="1"/>
    <col min="17" max="17" width="6" style="1" customWidth="1"/>
    <col min="18" max="18" width="8.109375" style="1" customWidth="1"/>
    <col min="19" max="19" width="3" style="1" customWidth="1"/>
    <col min="20" max="16384" width="9" style="1"/>
  </cols>
  <sheetData>
    <row r="1" spans="1:19" ht="6" customHeight="1"/>
    <row r="2" spans="1:19" ht="23.25" customHeight="1">
      <c r="F2" s="51" t="s">
        <v>0</v>
      </c>
      <c r="G2" s="51"/>
      <c r="H2" s="51"/>
      <c r="I2" s="26"/>
      <c r="J2" s="26"/>
      <c r="K2" s="50"/>
      <c r="L2" s="50"/>
      <c r="M2" s="50"/>
    </row>
    <row r="3" spans="1:19" ht="14.25" customHeight="1">
      <c r="K3" s="21"/>
      <c r="L3" s="26"/>
    </row>
    <row r="4" spans="1:19" ht="27" thickBot="1">
      <c r="A4" s="74" t="s">
        <v>1</v>
      </c>
      <c r="B4" s="73" t="s">
        <v>2</v>
      </c>
      <c r="C4" s="6" t="s">
        <v>3</v>
      </c>
      <c r="D4" s="6" t="s">
        <v>4</v>
      </c>
      <c r="E4" s="6" t="s">
        <v>3</v>
      </c>
      <c r="F4" s="6" t="s">
        <v>5</v>
      </c>
      <c r="G4" s="78" t="s">
        <v>6</v>
      </c>
      <c r="H4" s="79"/>
      <c r="I4" s="80"/>
      <c r="J4" s="13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35" t="s">
        <v>12</v>
      </c>
    </row>
    <row r="5" spans="1:19" ht="17.100000000000001" customHeight="1">
      <c r="A5" s="97">
        <v>18</v>
      </c>
      <c r="B5" s="97">
        <v>1</v>
      </c>
      <c r="C5" s="7">
        <v>4</v>
      </c>
      <c r="D5" s="7" t="s">
        <v>4</v>
      </c>
      <c r="E5" s="75">
        <v>12</v>
      </c>
      <c r="F5" s="9">
        <v>9</v>
      </c>
      <c r="G5" s="58"/>
      <c r="H5" s="54" t="s">
        <v>13</v>
      </c>
      <c r="I5" s="61"/>
      <c r="J5" s="14" t="str">
        <f>IF(OR(G5="",I5=""),"",INDEX(俸給表!$A$1:$I$202,MATCH($I5,俸給表!$B:$B,0),MATCH($G5,俸給表!$2:$2,0)))</f>
        <v/>
      </c>
      <c r="K5" s="76" t="e">
        <f>VLOOKUP(G5,俸給表!$K$3:$L$7,2,0)</f>
        <v>#N/A</v>
      </c>
      <c r="L5" s="27" t="e">
        <f t="shared" ref="L5:L36" si="0">J5*F5</f>
        <v>#VALUE!</v>
      </c>
      <c r="M5" s="119" t="e">
        <f>J5*俸給表!$K$11*K5</f>
        <v>#VALUE!</v>
      </c>
      <c r="N5" s="121" t="e">
        <f>L5+L6+M5</f>
        <v>#VALUE!</v>
      </c>
      <c r="O5" s="129"/>
      <c r="P5" s="37"/>
      <c r="Q5" s="52"/>
    </row>
    <row r="6" spans="1:19" ht="17.100000000000001" customHeight="1">
      <c r="A6" s="98"/>
      <c r="B6" s="98"/>
      <c r="C6" s="7">
        <v>1</v>
      </c>
      <c r="D6" s="7" t="s">
        <v>4</v>
      </c>
      <c r="E6" s="75">
        <v>3</v>
      </c>
      <c r="F6" s="9">
        <v>3</v>
      </c>
      <c r="G6" s="58"/>
      <c r="H6" s="54" t="s">
        <v>13</v>
      </c>
      <c r="I6" s="61"/>
      <c r="J6" s="14" t="str">
        <f>IF(OR(G6="",I6=""),"",INDEX(俸給表!$A$1:$I$202,MATCH($I6,俸給表!$B:$B,0),MATCH($G6,俸給表!$2:$2,0)))</f>
        <v/>
      </c>
      <c r="K6" s="76" t="e">
        <f>VLOOKUP(G6,俸給表!$K$3:$L$7,2,0)</f>
        <v>#N/A</v>
      </c>
      <c r="L6" s="27" t="e">
        <f t="shared" si="0"/>
        <v>#VALUE!</v>
      </c>
      <c r="M6" s="120"/>
      <c r="N6" s="122"/>
      <c r="O6" s="130"/>
      <c r="P6" s="37"/>
    </row>
    <row r="7" spans="1:19" ht="17.100000000000001" customHeight="1">
      <c r="A7" s="97">
        <v>19</v>
      </c>
      <c r="B7" s="97">
        <v>2</v>
      </c>
      <c r="C7" s="7">
        <v>4</v>
      </c>
      <c r="D7" s="7" t="s">
        <v>4</v>
      </c>
      <c r="E7" s="75">
        <v>12</v>
      </c>
      <c r="F7" s="10">
        <v>9</v>
      </c>
      <c r="G7" s="59"/>
      <c r="H7" s="54" t="s">
        <v>13</v>
      </c>
      <c r="I7" s="62"/>
      <c r="J7" s="14" t="str">
        <f>IF(OR(G7="",I7=""),"",INDEX(俸給表!$A$1:$I$202,MATCH($I7,俸給表!$B:$B,0),MATCH($G7,俸給表!$2:$2,0)))</f>
        <v/>
      </c>
      <c r="K7" s="76" t="e">
        <f>VLOOKUP(G7,俸給表!$K$3:$L$7,2,0)</f>
        <v>#N/A</v>
      </c>
      <c r="L7" s="27" t="e">
        <f t="shared" si="0"/>
        <v>#VALUE!</v>
      </c>
      <c r="M7" s="119" t="e">
        <f>J7*俸給表!$K$11*K7</f>
        <v>#VALUE!</v>
      </c>
      <c r="N7" s="121" t="e">
        <f>L7+L8+M7</f>
        <v>#VALUE!</v>
      </c>
      <c r="O7" s="131"/>
      <c r="P7" s="37"/>
      <c r="S7" s="53"/>
    </row>
    <row r="8" spans="1:19" ht="17.100000000000001" customHeight="1">
      <c r="A8" s="98"/>
      <c r="B8" s="98"/>
      <c r="C8" s="7">
        <v>1</v>
      </c>
      <c r="D8" s="7" t="s">
        <v>4</v>
      </c>
      <c r="E8" s="75">
        <v>3</v>
      </c>
      <c r="F8" s="10">
        <v>3</v>
      </c>
      <c r="G8" s="59"/>
      <c r="H8" s="54" t="s">
        <v>13</v>
      </c>
      <c r="I8" s="62"/>
      <c r="J8" s="14" t="str">
        <f>IF(OR(G8="",I8=""),"",INDEX(俸給表!$A$1:$I$202,MATCH($I8,俸給表!$B:$B,0),MATCH($G8,俸給表!$2:$2,0)))</f>
        <v/>
      </c>
      <c r="K8" s="76" t="e">
        <f>VLOOKUP(G8,俸給表!$K$3:$L$7,2,0)</f>
        <v>#N/A</v>
      </c>
      <c r="L8" s="27" t="e">
        <f t="shared" si="0"/>
        <v>#VALUE!</v>
      </c>
      <c r="M8" s="120"/>
      <c r="N8" s="122"/>
      <c r="O8" s="130"/>
      <c r="P8" s="37"/>
    </row>
    <row r="9" spans="1:19" ht="17.100000000000001" customHeight="1">
      <c r="A9" s="97">
        <v>20</v>
      </c>
      <c r="B9" s="97">
        <v>3</v>
      </c>
      <c r="C9" s="7">
        <v>4</v>
      </c>
      <c r="D9" s="7" t="s">
        <v>4</v>
      </c>
      <c r="E9" s="75">
        <v>12</v>
      </c>
      <c r="F9" s="10">
        <v>9</v>
      </c>
      <c r="G9" s="59"/>
      <c r="H9" s="54" t="s">
        <v>13</v>
      </c>
      <c r="I9" s="62"/>
      <c r="J9" s="14" t="str">
        <f>IF(OR(G9="",I9=""),"",INDEX(俸給表!$A$1:$I$202,MATCH($I9,俸給表!$B:$B,0),MATCH($G9,俸給表!$2:$2,0)))</f>
        <v/>
      </c>
      <c r="K9" s="76" t="e">
        <f>VLOOKUP(G9,俸給表!$K$3:$L$7,2,0)</f>
        <v>#N/A</v>
      </c>
      <c r="L9" s="27" t="e">
        <f t="shared" si="0"/>
        <v>#VALUE!</v>
      </c>
      <c r="M9" s="119" t="e">
        <f>J9*俸給表!$K$11*K9</f>
        <v>#VALUE!</v>
      </c>
      <c r="N9" s="121" t="e">
        <f>L9+L10+M9</f>
        <v>#VALUE!</v>
      </c>
      <c r="O9" s="131"/>
      <c r="P9" s="37"/>
    </row>
    <row r="10" spans="1:19" ht="17.100000000000001" customHeight="1">
      <c r="A10" s="98"/>
      <c r="B10" s="98"/>
      <c r="C10" s="7">
        <v>1</v>
      </c>
      <c r="D10" s="7" t="s">
        <v>4</v>
      </c>
      <c r="E10" s="75">
        <v>3</v>
      </c>
      <c r="F10" s="10">
        <v>3</v>
      </c>
      <c r="G10" s="59"/>
      <c r="H10" s="54" t="s">
        <v>13</v>
      </c>
      <c r="I10" s="62"/>
      <c r="J10" s="14" t="str">
        <f>IF(OR(G10="",I10=""),"",INDEX(俸給表!$A$1:$I$202,MATCH($I10,俸給表!$B:$B,0),MATCH($G10,俸給表!$2:$2,0)))</f>
        <v/>
      </c>
      <c r="K10" s="76" t="e">
        <f>VLOOKUP(G10,俸給表!$K$3:$L$7,2,0)</f>
        <v>#N/A</v>
      </c>
      <c r="L10" s="27" t="e">
        <f t="shared" si="0"/>
        <v>#VALUE!</v>
      </c>
      <c r="M10" s="120"/>
      <c r="N10" s="122"/>
      <c r="O10" s="130"/>
      <c r="P10" s="37"/>
    </row>
    <row r="11" spans="1:19" ht="17.100000000000001" customHeight="1">
      <c r="A11" s="97">
        <v>21</v>
      </c>
      <c r="B11" s="97">
        <v>4</v>
      </c>
      <c r="C11" s="7">
        <v>4</v>
      </c>
      <c r="D11" s="7" t="s">
        <v>4</v>
      </c>
      <c r="E11" s="75">
        <v>12</v>
      </c>
      <c r="F11" s="10">
        <v>9</v>
      </c>
      <c r="G11" s="59"/>
      <c r="H11" s="54" t="s">
        <v>13</v>
      </c>
      <c r="I11" s="62"/>
      <c r="J11" s="14" t="str">
        <f>IF(OR(G11="",I11=""),"",INDEX(俸給表!$A$1:$I$202,MATCH($I11,俸給表!$B:$B,0),MATCH($G11,俸給表!$2:$2,0)))</f>
        <v/>
      </c>
      <c r="K11" s="76" t="e">
        <f>VLOOKUP(G11,俸給表!$K$3:$L$7,2,0)</f>
        <v>#N/A</v>
      </c>
      <c r="L11" s="27" t="e">
        <f t="shared" si="0"/>
        <v>#VALUE!</v>
      </c>
      <c r="M11" s="119" t="e">
        <f>J11*俸給表!$K$11*K11</f>
        <v>#VALUE!</v>
      </c>
      <c r="N11" s="121" t="e">
        <f>L11+L12+M11</f>
        <v>#VALUE!</v>
      </c>
      <c r="O11" s="131"/>
    </row>
    <row r="12" spans="1:19" ht="17.100000000000001" customHeight="1">
      <c r="A12" s="98"/>
      <c r="B12" s="98"/>
      <c r="C12" s="7">
        <v>1</v>
      </c>
      <c r="D12" s="7" t="s">
        <v>4</v>
      </c>
      <c r="E12" s="75">
        <v>3</v>
      </c>
      <c r="F12" s="10">
        <v>3</v>
      </c>
      <c r="G12" s="59"/>
      <c r="H12" s="54" t="s">
        <v>13</v>
      </c>
      <c r="I12" s="62"/>
      <c r="J12" s="14" t="str">
        <f>IF(OR(G12="",I12=""),"",INDEX(俸給表!$A$1:$I$202,MATCH($I12,俸給表!$B:$B,0),MATCH($G12,俸給表!$2:$2,0)))</f>
        <v/>
      </c>
      <c r="K12" s="76" t="e">
        <f>VLOOKUP(G12,俸給表!$K$3:$L$7,2,0)</f>
        <v>#N/A</v>
      </c>
      <c r="L12" s="27" t="e">
        <f t="shared" si="0"/>
        <v>#VALUE!</v>
      </c>
      <c r="M12" s="120"/>
      <c r="N12" s="122"/>
      <c r="O12" s="130"/>
    </row>
    <row r="13" spans="1:19" ht="17.100000000000001" customHeight="1">
      <c r="A13" s="97">
        <v>22</v>
      </c>
      <c r="B13" s="97">
        <v>5</v>
      </c>
      <c r="C13" s="7">
        <v>4</v>
      </c>
      <c r="D13" s="7" t="s">
        <v>4</v>
      </c>
      <c r="E13" s="75">
        <v>12</v>
      </c>
      <c r="F13" s="10">
        <v>9</v>
      </c>
      <c r="G13" s="59"/>
      <c r="H13" s="54" t="s">
        <v>13</v>
      </c>
      <c r="I13" s="62"/>
      <c r="J13" s="14" t="str">
        <f>IF(OR(G13="",I13=""),"",INDEX(俸給表!$A$1:$I$202,MATCH($I13,俸給表!$B:$B,0),MATCH($G13,俸給表!$2:$2,0)))</f>
        <v/>
      </c>
      <c r="K13" s="76" t="e">
        <f>VLOOKUP(G13,俸給表!$K$3:$L$7,2,0)</f>
        <v>#N/A</v>
      </c>
      <c r="L13" s="27" t="e">
        <f t="shared" si="0"/>
        <v>#VALUE!</v>
      </c>
      <c r="M13" s="119" t="e">
        <f>J13*俸給表!$K$11*K13</f>
        <v>#VALUE!</v>
      </c>
      <c r="N13" s="121" t="e">
        <f>L13+L14+M13</f>
        <v>#VALUE!</v>
      </c>
      <c r="O13" s="123"/>
    </row>
    <row r="14" spans="1:19" ht="17.100000000000001" customHeight="1">
      <c r="A14" s="98"/>
      <c r="B14" s="98"/>
      <c r="C14" s="7">
        <v>1</v>
      </c>
      <c r="D14" s="7" t="s">
        <v>4</v>
      </c>
      <c r="E14" s="75">
        <v>3</v>
      </c>
      <c r="F14" s="10">
        <v>3</v>
      </c>
      <c r="G14" s="59"/>
      <c r="H14" s="54" t="s">
        <v>13</v>
      </c>
      <c r="I14" s="62"/>
      <c r="J14" s="14" t="str">
        <f>IF(OR(G14="",I14=""),"",INDEX(俸給表!$A$1:$I$202,MATCH($I14,俸給表!$B:$B,0),MATCH($G14,俸給表!$2:$2,0)))</f>
        <v/>
      </c>
      <c r="K14" s="76" t="e">
        <f>VLOOKUP(G14,俸給表!$K$3:$L$7,2,0)</f>
        <v>#N/A</v>
      </c>
      <c r="L14" s="27" t="e">
        <f t="shared" si="0"/>
        <v>#VALUE!</v>
      </c>
      <c r="M14" s="120"/>
      <c r="N14" s="122"/>
      <c r="O14" s="124"/>
    </row>
    <row r="15" spans="1:19" ht="17.100000000000001" customHeight="1">
      <c r="A15" s="97">
        <v>23</v>
      </c>
      <c r="B15" s="97">
        <v>6</v>
      </c>
      <c r="C15" s="7">
        <v>4</v>
      </c>
      <c r="D15" s="7" t="s">
        <v>4</v>
      </c>
      <c r="E15" s="75">
        <v>12</v>
      </c>
      <c r="F15" s="10">
        <v>9</v>
      </c>
      <c r="G15" s="59"/>
      <c r="H15" s="54" t="s">
        <v>13</v>
      </c>
      <c r="I15" s="62"/>
      <c r="J15" s="14" t="str">
        <f>IF(OR(G15="",I15=""),"",INDEX(俸給表!$A$1:$I$202,MATCH($I15,俸給表!$B:$B,0),MATCH($G15,俸給表!$2:$2,0)))</f>
        <v/>
      </c>
      <c r="K15" s="76" t="e">
        <f>VLOOKUP(G15,俸給表!$K$3:$L$7,2,0)</f>
        <v>#N/A</v>
      </c>
      <c r="L15" s="27" t="e">
        <f t="shared" si="0"/>
        <v>#VALUE!</v>
      </c>
      <c r="M15" s="119" t="e">
        <f>J15*俸給表!$K$11*K15</f>
        <v>#VALUE!</v>
      </c>
      <c r="N15" s="121" t="e">
        <f>L15+L16+M15</f>
        <v>#VALUE!</v>
      </c>
      <c r="O15" s="123"/>
    </row>
    <row r="16" spans="1:19" ht="17.100000000000001" customHeight="1">
      <c r="A16" s="98"/>
      <c r="B16" s="98"/>
      <c r="C16" s="7">
        <v>1</v>
      </c>
      <c r="D16" s="7" t="s">
        <v>4</v>
      </c>
      <c r="E16" s="75">
        <v>3</v>
      </c>
      <c r="F16" s="10">
        <v>3</v>
      </c>
      <c r="G16" s="59"/>
      <c r="H16" s="54" t="s">
        <v>13</v>
      </c>
      <c r="I16" s="62"/>
      <c r="J16" s="14" t="str">
        <f>IF(OR(G16="",I16=""),"",INDEX(俸給表!$A$1:$I$202,MATCH($I16,俸給表!$B:$B,0),MATCH($G16,俸給表!$2:$2,0)))</f>
        <v/>
      </c>
      <c r="K16" s="76" t="e">
        <f>VLOOKUP(G16,俸給表!$K$3:$L$7,2,0)</f>
        <v>#N/A</v>
      </c>
      <c r="L16" s="27" t="e">
        <f t="shared" si="0"/>
        <v>#VALUE!</v>
      </c>
      <c r="M16" s="120"/>
      <c r="N16" s="122"/>
      <c r="O16" s="124"/>
    </row>
    <row r="17" spans="1:15" ht="17.100000000000001" customHeight="1">
      <c r="A17" s="97">
        <v>24</v>
      </c>
      <c r="B17" s="97">
        <v>7</v>
      </c>
      <c r="C17" s="7">
        <v>4</v>
      </c>
      <c r="D17" s="7" t="s">
        <v>4</v>
      </c>
      <c r="E17" s="75">
        <v>12</v>
      </c>
      <c r="F17" s="10">
        <v>9</v>
      </c>
      <c r="G17" s="59"/>
      <c r="H17" s="54" t="s">
        <v>13</v>
      </c>
      <c r="I17" s="62"/>
      <c r="J17" s="14" t="str">
        <f>IF(OR(G17="",I17=""),"",INDEX(俸給表!$A$1:$I$202,MATCH($I17,俸給表!$B:$B,0),MATCH($G17,俸給表!$2:$2,0)))</f>
        <v/>
      </c>
      <c r="K17" s="76" t="e">
        <f>VLOOKUP(G17,俸給表!$K$3:$L$7,2,0)</f>
        <v>#N/A</v>
      </c>
      <c r="L17" s="27" t="e">
        <f t="shared" si="0"/>
        <v>#VALUE!</v>
      </c>
      <c r="M17" s="119" t="e">
        <f>J17*俸給表!$K$11*K17</f>
        <v>#VALUE!</v>
      </c>
      <c r="N17" s="121" t="e">
        <f>L17+L18+M17</f>
        <v>#VALUE!</v>
      </c>
      <c r="O17" s="123"/>
    </row>
    <row r="18" spans="1:15" ht="17.100000000000001" customHeight="1">
      <c r="A18" s="98"/>
      <c r="B18" s="98"/>
      <c r="C18" s="7">
        <v>1</v>
      </c>
      <c r="D18" s="7" t="s">
        <v>4</v>
      </c>
      <c r="E18" s="75">
        <v>3</v>
      </c>
      <c r="F18" s="10">
        <v>3</v>
      </c>
      <c r="G18" s="59"/>
      <c r="H18" s="54" t="s">
        <v>13</v>
      </c>
      <c r="I18" s="62"/>
      <c r="J18" s="14" t="str">
        <f>IF(OR(G18="",I18=""),"",INDEX(俸給表!$A$1:$I$202,MATCH($I18,俸給表!$B:$B,0),MATCH($G18,俸給表!$2:$2,0)))</f>
        <v/>
      </c>
      <c r="K18" s="76" t="e">
        <f>VLOOKUP(G18,俸給表!$K$3:$L$7,2,0)</f>
        <v>#N/A</v>
      </c>
      <c r="L18" s="27" t="e">
        <f t="shared" si="0"/>
        <v>#VALUE!</v>
      </c>
      <c r="M18" s="120"/>
      <c r="N18" s="122"/>
      <c r="O18" s="124"/>
    </row>
    <row r="19" spans="1:15" ht="17.100000000000001" customHeight="1">
      <c r="A19" s="97">
        <v>25</v>
      </c>
      <c r="B19" s="97">
        <v>8</v>
      </c>
      <c r="C19" s="7">
        <v>4</v>
      </c>
      <c r="D19" s="7" t="s">
        <v>4</v>
      </c>
      <c r="E19" s="75">
        <v>12</v>
      </c>
      <c r="F19" s="10">
        <v>9</v>
      </c>
      <c r="G19" s="59"/>
      <c r="H19" s="54" t="s">
        <v>13</v>
      </c>
      <c r="I19" s="62"/>
      <c r="J19" s="14" t="str">
        <f>IF(OR(G19="",I19=""),"",INDEX(俸給表!$A$1:$I$202,MATCH($I19,俸給表!$B:$B,0),MATCH($G19,俸給表!$2:$2,0)))</f>
        <v/>
      </c>
      <c r="K19" s="76" t="e">
        <f>VLOOKUP(G19,俸給表!$K$3:$L$7,2,0)</f>
        <v>#N/A</v>
      </c>
      <c r="L19" s="27" t="e">
        <f t="shared" si="0"/>
        <v>#VALUE!</v>
      </c>
      <c r="M19" s="119" t="e">
        <f>J19*俸給表!$K$11*K19</f>
        <v>#VALUE!</v>
      </c>
      <c r="N19" s="121" t="e">
        <f>L19+L20+M19</f>
        <v>#VALUE!</v>
      </c>
      <c r="O19" s="123"/>
    </row>
    <row r="20" spans="1:15" ht="17.100000000000001" customHeight="1">
      <c r="A20" s="98"/>
      <c r="B20" s="98"/>
      <c r="C20" s="7">
        <v>1</v>
      </c>
      <c r="D20" s="7" t="s">
        <v>4</v>
      </c>
      <c r="E20" s="75">
        <v>3</v>
      </c>
      <c r="F20" s="10">
        <v>3</v>
      </c>
      <c r="G20" s="59"/>
      <c r="H20" s="54" t="s">
        <v>13</v>
      </c>
      <c r="I20" s="62"/>
      <c r="J20" s="14" t="str">
        <f>IF(OR(G20="",I20=""),"",INDEX(俸給表!$A$1:$I$202,MATCH($I20,俸給表!$B:$B,0),MATCH($G20,俸給表!$2:$2,0)))</f>
        <v/>
      </c>
      <c r="K20" s="76" t="e">
        <f>VLOOKUP(G20,俸給表!$K$3:$L$7,2,0)</f>
        <v>#N/A</v>
      </c>
      <c r="L20" s="27" t="e">
        <f t="shared" si="0"/>
        <v>#VALUE!</v>
      </c>
      <c r="M20" s="120"/>
      <c r="N20" s="122"/>
      <c r="O20" s="124"/>
    </row>
    <row r="21" spans="1:15" ht="17.100000000000001" customHeight="1">
      <c r="A21" s="97">
        <v>26</v>
      </c>
      <c r="B21" s="97">
        <v>9</v>
      </c>
      <c r="C21" s="7">
        <v>4</v>
      </c>
      <c r="D21" s="7" t="s">
        <v>4</v>
      </c>
      <c r="E21" s="75">
        <v>12</v>
      </c>
      <c r="F21" s="10">
        <v>9</v>
      </c>
      <c r="G21" s="59"/>
      <c r="H21" s="54" t="s">
        <v>13</v>
      </c>
      <c r="I21" s="62"/>
      <c r="J21" s="14" t="str">
        <f>IF(OR(G21="",I21=""),"",INDEX(俸給表!$A$1:$I$202,MATCH($I21,俸給表!$B:$B,0),MATCH($G21,俸給表!$2:$2,0)))</f>
        <v/>
      </c>
      <c r="K21" s="76" t="e">
        <f>VLOOKUP(G21,俸給表!$K$3:$L$7,2,0)</f>
        <v>#N/A</v>
      </c>
      <c r="L21" s="27" t="e">
        <f t="shared" si="0"/>
        <v>#VALUE!</v>
      </c>
      <c r="M21" s="119" t="e">
        <f>J21*俸給表!$K$11*K21</f>
        <v>#VALUE!</v>
      </c>
      <c r="N21" s="121" t="e">
        <f>L21+L22+M21</f>
        <v>#VALUE!</v>
      </c>
      <c r="O21" s="123"/>
    </row>
    <row r="22" spans="1:15" ht="17.100000000000001" customHeight="1">
      <c r="A22" s="98"/>
      <c r="B22" s="98"/>
      <c r="C22" s="7">
        <v>1</v>
      </c>
      <c r="D22" s="7" t="s">
        <v>4</v>
      </c>
      <c r="E22" s="75">
        <v>3</v>
      </c>
      <c r="F22" s="10">
        <v>3</v>
      </c>
      <c r="G22" s="59"/>
      <c r="H22" s="54" t="s">
        <v>13</v>
      </c>
      <c r="I22" s="62"/>
      <c r="J22" s="14" t="str">
        <f>IF(OR(G22="",I22=""),"",INDEX(俸給表!$A$1:$I$202,MATCH($I22,俸給表!$B:$B,0),MATCH($G22,俸給表!$2:$2,0)))</f>
        <v/>
      </c>
      <c r="K22" s="76" t="e">
        <f>VLOOKUP(G22,俸給表!$K$3:$L$7,2,0)</f>
        <v>#N/A</v>
      </c>
      <c r="L22" s="27" t="e">
        <f t="shared" si="0"/>
        <v>#VALUE!</v>
      </c>
      <c r="M22" s="120"/>
      <c r="N22" s="122"/>
      <c r="O22" s="124"/>
    </row>
    <row r="23" spans="1:15" ht="17.100000000000001" customHeight="1">
      <c r="A23" s="97">
        <v>27</v>
      </c>
      <c r="B23" s="97">
        <v>10</v>
      </c>
      <c r="C23" s="7">
        <v>4</v>
      </c>
      <c r="D23" s="7" t="s">
        <v>4</v>
      </c>
      <c r="E23" s="75">
        <v>12</v>
      </c>
      <c r="F23" s="10">
        <v>9</v>
      </c>
      <c r="G23" s="59"/>
      <c r="H23" s="54" t="s">
        <v>13</v>
      </c>
      <c r="I23" s="62"/>
      <c r="J23" s="14" t="str">
        <f>IF(OR(G23="",I23=""),"",INDEX(俸給表!$A$1:$I$202,MATCH($I23,俸給表!$B:$B,0),MATCH($G23,俸給表!$2:$2,0)))</f>
        <v/>
      </c>
      <c r="K23" s="76" t="e">
        <f>VLOOKUP(G23,俸給表!$K$3:$L$7,2,0)</f>
        <v>#N/A</v>
      </c>
      <c r="L23" s="27" t="e">
        <f t="shared" si="0"/>
        <v>#VALUE!</v>
      </c>
      <c r="M23" s="119" t="e">
        <f>J23*俸給表!$K$11*K23</f>
        <v>#VALUE!</v>
      </c>
      <c r="N23" s="121" t="e">
        <f>L23+L24+M23</f>
        <v>#VALUE!</v>
      </c>
      <c r="O23" s="123"/>
    </row>
    <row r="24" spans="1:15" ht="17.100000000000001" customHeight="1">
      <c r="A24" s="98"/>
      <c r="B24" s="98"/>
      <c r="C24" s="7">
        <v>1</v>
      </c>
      <c r="D24" s="7" t="s">
        <v>4</v>
      </c>
      <c r="E24" s="75">
        <v>3</v>
      </c>
      <c r="F24" s="10">
        <v>3</v>
      </c>
      <c r="G24" s="59"/>
      <c r="H24" s="54" t="s">
        <v>13</v>
      </c>
      <c r="I24" s="62"/>
      <c r="J24" s="14" t="str">
        <f>IF(OR(G24="",I24=""),"",INDEX(俸給表!$A$1:$I$202,MATCH($I24,俸給表!$B:$B,0),MATCH($G24,俸給表!$2:$2,0)))</f>
        <v/>
      </c>
      <c r="K24" s="76" t="e">
        <f>VLOOKUP(G24,俸給表!$K$3:$L$7,2,0)</f>
        <v>#N/A</v>
      </c>
      <c r="L24" s="27" t="e">
        <f t="shared" si="0"/>
        <v>#VALUE!</v>
      </c>
      <c r="M24" s="120"/>
      <c r="N24" s="122"/>
      <c r="O24" s="124"/>
    </row>
    <row r="25" spans="1:15" ht="17.100000000000001" customHeight="1">
      <c r="A25" s="97">
        <v>28</v>
      </c>
      <c r="B25" s="97">
        <v>11</v>
      </c>
      <c r="C25" s="7">
        <v>4</v>
      </c>
      <c r="D25" s="7" t="s">
        <v>4</v>
      </c>
      <c r="E25" s="75">
        <v>12</v>
      </c>
      <c r="F25" s="10">
        <v>9</v>
      </c>
      <c r="G25" s="59"/>
      <c r="H25" s="54" t="s">
        <v>13</v>
      </c>
      <c r="I25" s="62"/>
      <c r="J25" s="14" t="str">
        <f>IF(OR(G25="",I25=""),"",INDEX(俸給表!$A$1:$I$202,MATCH($I25,俸給表!$B:$B,0),MATCH($G25,俸給表!$2:$2,0)))</f>
        <v/>
      </c>
      <c r="K25" s="76" t="e">
        <f>VLOOKUP(G25,俸給表!$K$3:$L$7,2,0)</f>
        <v>#N/A</v>
      </c>
      <c r="L25" s="27" t="e">
        <f t="shared" si="0"/>
        <v>#VALUE!</v>
      </c>
      <c r="M25" s="119" t="e">
        <f>J25*俸給表!$K$11*K25</f>
        <v>#VALUE!</v>
      </c>
      <c r="N25" s="121" t="e">
        <f>L25+L26+M25</f>
        <v>#VALUE!</v>
      </c>
      <c r="O25" s="123"/>
    </row>
    <row r="26" spans="1:15" ht="17.100000000000001" customHeight="1">
      <c r="A26" s="98"/>
      <c r="B26" s="98"/>
      <c r="C26" s="7">
        <v>1</v>
      </c>
      <c r="D26" s="7" t="s">
        <v>4</v>
      </c>
      <c r="E26" s="75">
        <v>3</v>
      </c>
      <c r="F26" s="10">
        <v>3</v>
      </c>
      <c r="G26" s="59"/>
      <c r="H26" s="54" t="s">
        <v>13</v>
      </c>
      <c r="I26" s="62"/>
      <c r="J26" s="14" t="str">
        <f>IF(OR(G26="",I26=""),"",INDEX(俸給表!$A$1:$I$202,MATCH($I26,俸給表!$B:$B,0),MATCH($G26,俸給表!$2:$2,0)))</f>
        <v/>
      </c>
      <c r="K26" s="76" t="e">
        <f>VLOOKUP(G26,俸給表!$K$3:$L$7,2,0)</f>
        <v>#N/A</v>
      </c>
      <c r="L26" s="27" t="e">
        <f t="shared" si="0"/>
        <v>#VALUE!</v>
      </c>
      <c r="M26" s="120"/>
      <c r="N26" s="122"/>
      <c r="O26" s="124"/>
    </row>
    <row r="27" spans="1:15" ht="17.100000000000001" customHeight="1">
      <c r="A27" s="97">
        <v>29</v>
      </c>
      <c r="B27" s="97">
        <v>12</v>
      </c>
      <c r="C27" s="7">
        <v>4</v>
      </c>
      <c r="D27" s="7" t="s">
        <v>4</v>
      </c>
      <c r="E27" s="75">
        <v>12</v>
      </c>
      <c r="F27" s="10">
        <v>9</v>
      </c>
      <c r="G27" s="59"/>
      <c r="H27" s="54" t="s">
        <v>13</v>
      </c>
      <c r="I27" s="62"/>
      <c r="J27" s="14" t="str">
        <f>IF(OR(G27="",I27=""),"",INDEX(俸給表!$A$1:$I$202,MATCH($I27,俸給表!$B:$B,0),MATCH($G27,俸給表!$2:$2,0)))</f>
        <v/>
      </c>
      <c r="K27" s="76" t="e">
        <f>VLOOKUP(G27,俸給表!$K$3:$L$7,2,0)</f>
        <v>#N/A</v>
      </c>
      <c r="L27" s="27" t="e">
        <f t="shared" si="0"/>
        <v>#VALUE!</v>
      </c>
      <c r="M27" s="119" t="e">
        <f>J27*俸給表!$K$11*K27</f>
        <v>#VALUE!</v>
      </c>
      <c r="N27" s="121" t="e">
        <f>L27+L28+M27</f>
        <v>#VALUE!</v>
      </c>
      <c r="O27" s="123"/>
    </row>
    <row r="28" spans="1:15" ht="17.100000000000001" customHeight="1">
      <c r="A28" s="98"/>
      <c r="B28" s="98"/>
      <c r="C28" s="7">
        <v>1</v>
      </c>
      <c r="D28" s="7" t="s">
        <v>4</v>
      </c>
      <c r="E28" s="75">
        <v>3</v>
      </c>
      <c r="F28" s="10">
        <v>3</v>
      </c>
      <c r="G28" s="59"/>
      <c r="H28" s="54" t="s">
        <v>13</v>
      </c>
      <c r="I28" s="62"/>
      <c r="J28" s="14" t="str">
        <f>IF(OR(G28="",I28=""),"",INDEX(俸給表!$A$1:$I$202,MATCH($I28,俸給表!$B:$B,0),MATCH($G28,俸給表!$2:$2,0)))</f>
        <v/>
      </c>
      <c r="K28" s="76" t="e">
        <f>VLOOKUP(G28,俸給表!$K$3:$L$7,2,0)</f>
        <v>#N/A</v>
      </c>
      <c r="L28" s="27" t="e">
        <f t="shared" si="0"/>
        <v>#VALUE!</v>
      </c>
      <c r="M28" s="120"/>
      <c r="N28" s="122"/>
      <c r="O28" s="124"/>
    </row>
    <row r="29" spans="1:15" ht="17.100000000000001" customHeight="1">
      <c r="A29" s="97">
        <v>30</v>
      </c>
      <c r="B29" s="97">
        <v>13</v>
      </c>
      <c r="C29" s="7">
        <v>4</v>
      </c>
      <c r="D29" s="7" t="s">
        <v>4</v>
      </c>
      <c r="E29" s="75">
        <v>12</v>
      </c>
      <c r="F29" s="10">
        <v>9</v>
      </c>
      <c r="G29" s="59"/>
      <c r="H29" s="54" t="s">
        <v>13</v>
      </c>
      <c r="I29" s="62"/>
      <c r="J29" s="14" t="str">
        <f>IF(OR(G29="",I29=""),"",INDEX(俸給表!$A$1:$I$202,MATCH($I29,俸給表!$B:$B,0),MATCH($G29,俸給表!$2:$2,0)))</f>
        <v/>
      </c>
      <c r="K29" s="76" t="e">
        <f>VLOOKUP(G29,俸給表!$K$3:$L$7,2,0)</f>
        <v>#N/A</v>
      </c>
      <c r="L29" s="27" t="e">
        <f t="shared" si="0"/>
        <v>#VALUE!</v>
      </c>
      <c r="M29" s="119" t="e">
        <f>J29*俸給表!$K$11*K29</f>
        <v>#VALUE!</v>
      </c>
      <c r="N29" s="121" t="e">
        <f>L29+L30+M29</f>
        <v>#VALUE!</v>
      </c>
      <c r="O29" s="123"/>
    </row>
    <row r="30" spans="1:15" ht="17.100000000000001" customHeight="1">
      <c r="A30" s="98"/>
      <c r="B30" s="98"/>
      <c r="C30" s="7">
        <v>1</v>
      </c>
      <c r="D30" s="7" t="s">
        <v>4</v>
      </c>
      <c r="E30" s="75">
        <v>3</v>
      </c>
      <c r="F30" s="10">
        <v>3</v>
      </c>
      <c r="G30" s="59"/>
      <c r="H30" s="54" t="s">
        <v>13</v>
      </c>
      <c r="I30" s="62"/>
      <c r="J30" s="14" t="str">
        <f>IF(OR(G30="",I30=""),"",INDEX(俸給表!$A$1:$I$202,MATCH($I30,俸給表!$B:$B,0),MATCH($G30,俸給表!$2:$2,0)))</f>
        <v/>
      </c>
      <c r="K30" s="76" t="e">
        <f>VLOOKUP(G30,俸給表!$K$3:$L$7,2,0)</f>
        <v>#N/A</v>
      </c>
      <c r="L30" s="27" t="e">
        <f t="shared" si="0"/>
        <v>#VALUE!</v>
      </c>
      <c r="M30" s="120"/>
      <c r="N30" s="122"/>
      <c r="O30" s="124"/>
    </row>
    <row r="31" spans="1:15" ht="17.100000000000001" customHeight="1">
      <c r="A31" s="97">
        <v>31</v>
      </c>
      <c r="B31" s="97">
        <v>14</v>
      </c>
      <c r="C31" s="7">
        <v>4</v>
      </c>
      <c r="D31" s="7" t="s">
        <v>4</v>
      </c>
      <c r="E31" s="75">
        <v>12</v>
      </c>
      <c r="F31" s="10">
        <v>9</v>
      </c>
      <c r="G31" s="59"/>
      <c r="H31" s="54" t="s">
        <v>13</v>
      </c>
      <c r="I31" s="62"/>
      <c r="J31" s="14" t="str">
        <f>IF(OR(G31="",I31=""),"",INDEX(俸給表!$A$1:$I$202,MATCH($I31,俸給表!$B:$B,0),MATCH($G31,俸給表!$2:$2,0)))</f>
        <v/>
      </c>
      <c r="K31" s="76" t="e">
        <f>VLOOKUP(G31,俸給表!$K$3:$L$7,2,0)</f>
        <v>#N/A</v>
      </c>
      <c r="L31" s="27" t="e">
        <f t="shared" si="0"/>
        <v>#VALUE!</v>
      </c>
      <c r="M31" s="119" t="e">
        <f>J31*俸給表!$K$11*K31</f>
        <v>#VALUE!</v>
      </c>
      <c r="N31" s="121" t="e">
        <f>L31+L32+M31</f>
        <v>#VALUE!</v>
      </c>
      <c r="O31" s="123"/>
    </row>
    <row r="32" spans="1:15" ht="17.100000000000001" customHeight="1">
      <c r="A32" s="98"/>
      <c r="B32" s="98"/>
      <c r="C32" s="7">
        <v>1</v>
      </c>
      <c r="D32" s="7" t="s">
        <v>4</v>
      </c>
      <c r="E32" s="75">
        <v>3</v>
      </c>
      <c r="F32" s="10">
        <v>3</v>
      </c>
      <c r="G32" s="59"/>
      <c r="H32" s="54" t="s">
        <v>13</v>
      </c>
      <c r="I32" s="62"/>
      <c r="J32" s="14" t="str">
        <f>IF(OR(G32="",I32=""),"",INDEX(俸給表!$A$1:$I$202,MATCH($I32,俸給表!$B:$B,0),MATCH($G32,俸給表!$2:$2,0)))</f>
        <v/>
      </c>
      <c r="K32" s="76" t="e">
        <f>VLOOKUP(G32,俸給表!$K$3:$L$7,2,0)</f>
        <v>#N/A</v>
      </c>
      <c r="L32" s="27" t="e">
        <f t="shared" si="0"/>
        <v>#VALUE!</v>
      </c>
      <c r="M32" s="120"/>
      <c r="N32" s="122"/>
      <c r="O32" s="124"/>
    </row>
    <row r="33" spans="1:15" ht="17.100000000000001" customHeight="1">
      <c r="A33" s="97">
        <v>32</v>
      </c>
      <c r="B33" s="97">
        <v>15</v>
      </c>
      <c r="C33" s="7">
        <v>4</v>
      </c>
      <c r="D33" s="7" t="s">
        <v>4</v>
      </c>
      <c r="E33" s="75">
        <v>12</v>
      </c>
      <c r="F33" s="10">
        <v>9</v>
      </c>
      <c r="G33" s="59"/>
      <c r="H33" s="54" t="s">
        <v>13</v>
      </c>
      <c r="I33" s="62"/>
      <c r="J33" s="14" t="str">
        <f>IF(OR(G33="",I33=""),"",INDEX(俸給表!$A$1:$I$202,MATCH($I33,俸給表!$B:$B,0),MATCH($G33,俸給表!$2:$2,0)))</f>
        <v/>
      </c>
      <c r="K33" s="76" t="e">
        <f>VLOOKUP(G33,俸給表!$K$3:$L$7,2,0)</f>
        <v>#N/A</v>
      </c>
      <c r="L33" s="27" t="e">
        <f t="shared" si="0"/>
        <v>#VALUE!</v>
      </c>
      <c r="M33" s="119" t="e">
        <f>J33*俸給表!$K$11*K33</f>
        <v>#VALUE!</v>
      </c>
      <c r="N33" s="121" t="e">
        <f>L33+L34+M33</f>
        <v>#VALUE!</v>
      </c>
      <c r="O33" s="123"/>
    </row>
    <row r="34" spans="1:15" ht="17.100000000000001" customHeight="1">
      <c r="A34" s="98"/>
      <c r="B34" s="98"/>
      <c r="C34" s="7">
        <v>1</v>
      </c>
      <c r="D34" s="7" t="s">
        <v>4</v>
      </c>
      <c r="E34" s="75">
        <v>3</v>
      </c>
      <c r="F34" s="10">
        <v>3</v>
      </c>
      <c r="G34" s="59"/>
      <c r="H34" s="54" t="s">
        <v>13</v>
      </c>
      <c r="I34" s="62"/>
      <c r="J34" s="14" t="str">
        <f>IF(OR(G34="",I34=""),"",INDEX(俸給表!$A$1:$I$202,MATCH($I34,俸給表!$B:$B,0),MATCH($G34,俸給表!$2:$2,0)))</f>
        <v/>
      </c>
      <c r="K34" s="76" t="e">
        <f>VLOOKUP(G34,俸給表!$K$3:$L$7,2,0)</f>
        <v>#N/A</v>
      </c>
      <c r="L34" s="27" t="e">
        <f t="shared" si="0"/>
        <v>#VALUE!</v>
      </c>
      <c r="M34" s="120"/>
      <c r="N34" s="122"/>
      <c r="O34" s="124"/>
    </row>
    <row r="35" spans="1:15" ht="17.100000000000001" customHeight="1">
      <c r="A35" s="97">
        <v>33</v>
      </c>
      <c r="B35" s="97">
        <v>16</v>
      </c>
      <c r="C35" s="7">
        <v>4</v>
      </c>
      <c r="D35" s="7" t="s">
        <v>4</v>
      </c>
      <c r="E35" s="75">
        <v>12</v>
      </c>
      <c r="F35" s="10">
        <v>9</v>
      </c>
      <c r="G35" s="59"/>
      <c r="H35" s="54" t="s">
        <v>13</v>
      </c>
      <c r="I35" s="62"/>
      <c r="J35" s="14" t="str">
        <f>IF(OR(G35="",I35=""),"",INDEX(俸給表!$A$1:$I$202,MATCH($I35,俸給表!$B:$B,0),MATCH($G35,俸給表!$2:$2,0)))</f>
        <v/>
      </c>
      <c r="K35" s="76" t="e">
        <f>VLOOKUP(G35,俸給表!$K$3:$L$7,2,0)</f>
        <v>#N/A</v>
      </c>
      <c r="L35" s="27" t="e">
        <f t="shared" si="0"/>
        <v>#VALUE!</v>
      </c>
      <c r="M35" s="119" t="e">
        <f>J35*俸給表!$K$11*K35</f>
        <v>#VALUE!</v>
      </c>
      <c r="N35" s="121" t="e">
        <f>L35+L36+M35</f>
        <v>#VALUE!</v>
      </c>
      <c r="O35" s="123"/>
    </row>
    <row r="36" spans="1:15" ht="17.100000000000001" customHeight="1">
      <c r="A36" s="98"/>
      <c r="B36" s="98"/>
      <c r="C36" s="7">
        <v>1</v>
      </c>
      <c r="D36" s="7" t="s">
        <v>4</v>
      </c>
      <c r="E36" s="75">
        <v>3</v>
      </c>
      <c r="F36" s="10">
        <v>3</v>
      </c>
      <c r="G36" s="59"/>
      <c r="H36" s="54" t="s">
        <v>13</v>
      </c>
      <c r="I36" s="62"/>
      <c r="J36" s="14" t="str">
        <f>IF(OR(G36="",I36=""),"",INDEX(俸給表!$A$1:$I$202,MATCH($I36,俸給表!$B:$B,0),MATCH($G36,俸給表!$2:$2,0)))</f>
        <v/>
      </c>
      <c r="K36" s="76" t="e">
        <f>VLOOKUP(G36,俸給表!$K$3:$L$7,2,0)</f>
        <v>#N/A</v>
      </c>
      <c r="L36" s="27" t="e">
        <f t="shared" si="0"/>
        <v>#VALUE!</v>
      </c>
      <c r="M36" s="120"/>
      <c r="N36" s="122"/>
      <c r="O36" s="124"/>
    </row>
    <row r="37" spans="1:15" ht="17.100000000000001" customHeight="1">
      <c r="A37" s="97">
        <v>34</v>
      </c>
      <c r="B37" s="97">
        <v>17</v>
      </c>
      <c r="C37" s="7">
        <v>4</v>
      </c>
      <c r="D37" s="7" t="s">
        <v>4</v>
      </c>
      <c r="E37" s="75">
        <v>12</v>
      </c>
      <c r="F37" s="10">
        <v>9</v>
      </c>
      <c r="G37" s="59"/>
      <c r="H37" s="54" t="s">
        <v>13</v>
      </c>
      <c r="I37" s="62"/>
      <c r="J37" s="14" t="str">
        <f>IF(OR(G37="",I37=""),"",INDEX(俸給表!$A$1:$I$202,MATCH($I37,俸給表!$B:$B,0),MATCH($G37,俸給表!$2:$2,0)))</f>
        <v/>
      </c>
      <c r="K37" s="76" t="e">
        <f>VLOOKUP(G37,俸給表!$K$3:$L$7,2,0)</f>
        <v>#N/A</v>
      </c>
      <c r="L37" s="27" t="e">
        <f t="shared" ref="L37:L68" si="1">J37*F37</f>
        <v>#VALUE!</v>
      </c>
      <c r="M37" s="119" t="e">
        <f>J37*俸給表!$K$11*K37</f>
        <v>#VALUE!</v>
      </c>
      <c r="N37" s="121" t="e">
        <f>L37+L38+M37</f>
        <v>#VALUE!</v>
      </c>
      <c r="O37" s="123"/>
    </row>
    <row r="38" spans="1:15" ht="17.100000000000001" customHeight="1">
      <c r="A38" s="98"/>
      <c r="B38" s="98"/>
      <c r="C38" s="7">
        <v>1</v>
      </c>
      <c r="D38" s="7" t="s">
        <v>4</v>
      </c>
      <c r="E38" s="75">
        <v>3</v>
      </c>
      <c r="F38" s="10">
        <v>3</v>
      </c>
      <c r="G38" s="59"/>
      <c r="H38" s="54" t="s">
        <v>13</v>
      </c>
      <c r="I38" s="62"/>
      <c r="J38" s="14" t="str">
        <f>IF(OR(G38="",I38=""),"",INDEX(俸給表!$A$1:$I$202,MATCH($I38,俸給表!$B:$B,0),MATCH($G38,俸給表!$2:$2,0)))</f>
        <v/>
      </c>
      <c r="K38" s="76" t="e">
        <f>VLOOKUP(G38,俸給表!$K$3:$L$7,2,0)</f>
        <v>#N/A</v>
      </c>
      <c r="L38" s="27" t="e">
        <f t="shared" si="1"/>
        <v>#VALUE!</v>
      </c>
      <c r="M38" s="120"/>
      <c r="N38" s="122"/>
      <c r="O38" s="124"/>
    </row>
    <row r="39" spans="1:15" ht="17.100000000000001" customHeight="1">
      <c r="A39" s="97">
        <v>35</v>
      </c>
      <c r="B39" s="97">
        <v>18</v>
      </c>
      <c r="C39" s="7">
        <v>4</v>
      </c>
      <c r="D39" s="7" t="s">
        <v>4</v>
      </c>
      <c r="E39" s="75">
        <v>12</v>
      </c>
      <c r="F39" s="10">
        <v>9</v>
      </c>
      <c r="G39" s="59"/>
      <c r="H39" s="54" t="s">
        <v>13</v>
      </c>
      <c r="I39" s="62"/>
      <c r="J39" s="14" t="str">
        <f>IF(OR(G39="",I39=""),"",INDEX(俸給表!$A$1:$I$202,MATCH($I39,俸給表!$B:$B,0),MATCH($G39,俸給表!$2:$2,0)))</f>
        <v/>
      </c>
      <c r="K39" s="76" t="e">
        <f>VLOOKUP(G39,俸給表!$K$3:$L$7,2,0)</f>
        <v>#N/A</v>
      </c>
      <c r="L39" s="27" t="e">
        <f t="shared" si="1"/>
        <v>#VALUE!</v>
      </c>
      <c r="M39" s="119" t="e">
        <f>J39*俸給表!$K$11*K39</f>
        <v>#VALUE!</v>
      </c>
      <c r="N39" s="121" t="e">
        <f>L39+L40+M39</f>
        <v>#VALUE!</v>
      </c>
      <c r="O39" s="123"/>
    </row>
    <row r="40" spans="1:15" ht="17.100000000000001" customHeight="1">
      <c r="A40" s="98"/>
      <c r="B40" s="98"/>
      <c r="C40" s="7">
        <v>1</v>
      </c>
      <c r="D40" s="7" t="s">
        <v>4</v>
      </c>
      <c r="E40" s="75">
        <v>3</v>
      </c>
      <c r="F40" s="10">
        <v>3</v>
      </c>
      <c r="G40" s="59"/>
      <c r="H40" s="54" t="s">
        <v>13</v>
      </c>
      <c r="I40" s="62"/>
      <c r="J40" s="14" t="str">
        <f>IF(OR(G40="",I40=""),"",INDEX(俸給表!$A$1:$I$202,MATCH($I40,俸給表!$B:$B,0),MATCH($G40,俸給表!$2:$2,0)))</f>
        <v/>
      </c>
      <c r="K40" s="76" t="e">
        <f>VLOOKUP(G40,俸給表!$K$3:$L$7,2,0)</f>
        <v>#N/A</v>
      </c>
      <c r="L40" s="27" t="e">
        <f t="shared" si="1"/>
        <v>#VALUE!</v>
      </c>
      <c r="M40" s="120"/>
      <c r="N40" s="122"/>
      <c r="O40" s="124"/>
    </row>
    <row r="41" spans="1:15" ht="17.100000000000001" customHeight="1">
      <c r="A41" s="97">
        <v>36</v>
      </c>
      <c r="B41" s="97">
        <v>19</v>
      </c>
      <c r="C41" s="7">
        <v>4</v>
      </c>
      <c r="D41" s="7" t="s">
        <v>4</v>
      </c>
      <c r="E41" s="75">
        <v>12</v>
      </c>
      <c r="F41" s="10">
        <v>9</v>
      </c>
      <c r="G41" s="59"/>
      <c r="H41" s="54" t="s">
        <v>13</v>
      </c>
      <c r="I41" s="62"/>
      <c r="J41" s="14" t="str">
        <f>IF(OR(G41="",I41=""),"",INDEX(俸給表!$A$1:$I$202,MATCH($I41,俸給表!$B:$B,0),MATCH($G41,俸給表!$2:$2,0)))</f>
        <v/>
      </c>
      <c r="K41" s="76" t="e">
        <f>VLOOKUP(G41,俸給表!$K$3:$L$7,2,0)</f>
        <v>#N/A</v>
      </c>
      <c r="L41" s="27" t="e">
        <f t="shared" si="1"/>
        <v>#VALUE!</v>
      </c>
      <c r="M41" s="119" t="e">
        <f>J41*俸給表!$K$11*K41</f>
        <v>#VALUE!</v>
      </c>
      <c r="N41" s="121" t="e">
        <f>L41+L42+M41</f>
        <v>#VALUE!</v>
      </c>
      <c r="O41" s="123"/>
    </row>
    <row r="42" spans="1:15" ht="17.100000000000001" customHeight="1">
      <c r="A42" s="98"/>
      <c r="B42" s="98"/>
      <c r="C42" s="7">
        <v>1</v>
      </c>
      <c r="D42" s="7" t="s">
        <v>4</v>
      </c>
      <c r="E42" s="75">
        <v>3</v>
      </c>
      <c r="F42" s="10">
        <v>3</v>
      </c>
      <c r="G42" s="59"/>
      <c r="H42" s="54" t="s">
        <v>13</v>
      </c>
      <c r="I42" s="62"/>
      <c r="J42" s="14" t="str">
        <f>IF(OR(G42="",I42=""),"",INDEX(俸給表!$A$1:$I$202,MATCH($I42,俸給表!$B:$B,0),MATCH($G42,俸給表!$2:$2,0)))</f>
        <v/>
      </c>
      <c r="K42" s="76" t="e">
        <f>VLOOKUP(G42,俸給表!$K$3:$L$7,2,0)</f>
        <v>#N/A</v>
      </c>
      <c r="L42" s="27" t="e">
        <f t="shared" si="1"/>
        <v>#VALUE!</v>
      </c>
      <c r="M42" s="120"/>
      <c r="N42" s="122"/>
      <c r="O42" s="124"/>
    </row>
    <row r="43" spans="1:15" ht="17.100000000000001" customHeight="1">
      <c r="A43" s="97">
        <v>37</v>
      </c>
      <c r="B43" s="97">
        <v>20</v>
      </c>
      <c r="C43" s="7">
        <v>4</v>
      </c>
      <c r="D43" s="7" t="s">
        <v>4</v>
      </c>
      <c r="E43" s="75">
        <v>12</v>
      </c>
      <c r="F43" s="10">
        <v>9</v>
      </c>
      <c r="G43" s="59"/>
      <c r="H43" s="54" t="s">
        <v>13</v>
      </c>
      <c r="I43" s="62"/>
      <c r="J43" s="14" t="str">
        <f>IF(OR(G43="",I43=""),"",INDEX(俸給表!$A$1:$I$202,MATCH($I43,俸給表!$B:$B,0),MATCH($G43,俸給表!$2:$2,0)))</f>
        <v/>
      </c>
      <c r="K43" s="76" t="e">
        <f>VLOOKUP(G43,俸給表!$K$3:$L$7,2,0)</f>
        <v>#N/A</v>
      </c>
      <c r="L43" s="27" t="e">
        <f t="shared" si="1"/>
        <v>#VALUE!</v>
      </c>
      <c r="M43" s="119" t="e">
        <f>J43*俸給表!$K$11*K43</f>
        <v>#VALUE!</v>
      </c>
      <c r="N43" s="121" t="e">
        <f>L43+L44+M43</f>
        <v>#VALUE!</v>
      </c>
      <c r="O43" s="123"/>
    </row>
    <row r="44" spans="1:15" ht="17.100000000000001" customHeight="1">
      <c r="A44" s="98"/>
      <c r="B44" s="98"/>
      <c r="C44" s="7">
        <v>1</v>
      </c>
      <c r="D44" s="7" t="s">
        <v>4</v>
      </c>
      <c r="E44" s="75">
        <v>3</v>
      </c>
      <c r="F44" s="10">
        <v>3</v>
      </c>
      <c r="G44" s="59"/>
      <c r="H44" s="54" t="s">
        <v>13</v>
      </c>
      <c r="I44" s="62"/>
      <c r="J44" s="14" t="str">
        <f>IF(OR(G44="",I44=""),"",INDEX(俸給表!$A$1:$I$202,MATCH($I44,俸給表!$B:$B,0),MATCH($G44,俸給表!$2:$2,0)))</f>
        <v/>
      </c>
      <c r="K44" s="76" t="e">
        <f>VLOOKUP(G44,俸給表!$K$3:$L$7,2,0)</f>
        <v>#N/A</v>
      </c>
      <c r="L44" s="27" t="e">
        <f t="shared" si="1"/>
        <v>#VALUE!</v>
      </c>
      <c r="M44" s="120"/>
      <c r="N44" s="122"/>
      <c r="O44" s="124"/>
    </row>
    <row r="45" spans="1:15" ht="17.100000000000001" customHeight="1">
      <c r="A45" s="97">
        <v>38</v>
      </c>
      <c r="B45" s="97">
        <v>21</v>
      </c>
      <c r="C45" s="7">
        <v>4</v>
      </c>
      <c r="D45" s="7" t="s">
        <v>4</v>
      </c>
      <c r="E45" s="75">
        <v>12</v>
      </c>
      <c r="F45" s="10">
        <v>9</v>
      </c>
      <c r="G45" s="59"/>
      <c r="H45" s="54" t="s">
        <v>13</v>
      </c>
      <c r="I45" s="62"/>
      <c r="J45" s="14" t="str">
        <f>IF(OR(G45="",I45=""),"",INDEX(俸給表!$A$1:$I$202,MATCH($I45,俸給表!$B:$B,0),MATCH($G45,俸給表!$2:$2,0)))</f>
        <v/>
      </c>
      <c r="K45" s="76" t="e">
        <f>VLOOKUP(G45,俸給表!$K$3:$L$7,2,0)</f>
        <v>#N/A</v>
      </c>
      <c r="L45" s="27" t="e">
        <f t="shared" si="1"/>
        <v>#VALUE!</v>
      </c>
      <c r="M45" s="119" t="e">
        <f>J45*俸給表!$K$11*K45</f>
        <v>#VALUE!</v>
      </c>
      <c r="N45" s="121" t="e">
        <f>L45+L46+M45</f>
        <v>#VALUE!</v>
      </c>
      <c r="O45" s="123"/>
    </row>
    <row r="46" spans="1:15" ht="17.100000000000001" customHeight="1">
      <c r="A46" s="98"/>
      <c r="B46" s="98"/>
      <c r="C46" s="7">
        <v>1</v>
      </c>
      <c r="D46" s="7" t="s">
        <v>4</v>
      </c>
      <c r="E46" s="75">
        <v>3</v>
      </c>
      <c r="F46" s="10">
        <v>3</v>
      </c>
      <c r="G46" s="59"/>
      <c r="H46" s="54" t="s">
        <v>13</v>
      </c>
      <c r="I46" s="62"/>
      <c r="J46" s="14" t="str">
        <f>IF(OR(G46="",I46=""),"",INDEX(俸給表!$A$1:$I$202,MATCH($I46,俸給表!$B:$B,0),MATCH($G46,俸給表!$2:$2,0)))</f>
        <v/>
      </c>
      <c r="K46" s="76" t="e">
        <f>VLOOKUP(G46,俸給表!$K$3:$L$7,2,0)</f>
        <v>#N/A</v>
      </c>
      <c r="L46" s="27" t="e">
        <f t="shared" si="1"/>
        <v>#VALUE!</v>
      </c>
      <c r="M46" s="120"/>
      <c r="N46" s="122"/>
      <c r="O46" s="124"/>
    </row>
    <row r="47" spans="1:15" ht="17.100000000000001" customHeight="1">
      <c r="A47" s="97">
        <v>39</v>
      </c>
      <c r="B47" s="97">
        <v>22</v>
      </c>
      <c r="C47" s="7">
        <v>4</v>
      </c>
      <c r="D47" s="7" t="s">
        <v>4</v>
      </c>
      <c r="E47" s="75">
        <v>12</v>
      </c>
      <c r="F47" s="10">
        <v>9</v>
      </c>
      <c r="G47" s="59"/>
      <c r="H47" s="54" t="s">
        <v>13</v>
      </c>
      <c r="I47" s="62"/>
      <c r="J47" s="14" t="str">
        <f>IF(OR(G47="",I47=""),"",INDEX(俸給表!$A$1:$I$202,MATCH($I47,俸給表!$B:$B,0),MATCH($G47,俸給表!$2:$2,0)))</f>
        <v/>
      </c>
      <c r="K47" s="76" t="e">
        <f>VLOOKUP(G47,俸給表!$K$3:$L$7,2,0)</f>
        <v>#N/A</v>
      </c>
      <c r="L47" s="27" t="e">
        <f t="shared" si="1"/>
        <v>#VALUE!</v>
      </c>
      <c r="M47" s="119" t="e">
        <f>J47*俸給表!$K$11*K47</f>
        <v>#VALUE!</v>
      </c>
      <c r="N47" s="121" t="e">
        <f>L47+L48+M47</f>
        <v>#VALUE!</v>
      </c>
      <c r="O47" s="123"/>
    </row>
    <row r="48" spans="1:15" ht="17.100000000000001" customHeight="1">
      <c r="A48" s="98"/>
      <c r="B48" s="98"/>
      <c r="C48" s="7">
        <v>1</v>
      </c>
      <c r="D48" s="7" t="s">
        <v>4</v>
      </c>
      <c r="E48" s="75">
        <v>3</v>
      </c>
      <c r="F48" s="10">
        <v>3</v>
      </c>
      <c r="G48" s="59"/>
      <c r="H48" s="54" t="s">
        <v>13</v>
      </c>
      <c r="I48" s="62"/>
      <c r="J48" s="14" t="str">
        <f>IF(OR(G48="",I48=""),"",INDEX(俸給表!$A$1:$I$202,MATCH($I48,俸給表!$B:$B,0),MATCH($G48,俸給表!$2:$2,0)))</f>
        <v/>
      </c>
      <c r="K48" s="76" t="e">
        <f>VLOOKUP(G48,俸給表!$K$3:$L$7,2,0)</f>
        <v>#N/A</v>
      </c>
      <c r="L48" s="27" t="e">
        <f t="shared" si="1"/>
        <v>#VALUE!</v>
      </c>
      <c r="M48" s="120"/>
      <c r="N48" s="122"/>
      <c r="O48" s="124"/>
    </row>
    <row r="49" spans="1:15" ht="17.100000000000001" customHeight="1">
      <c r="A49" s="97">
        <v>40</v>
      </c>
      <c r="B49" s="97">
        <v>23</v>
      </c>
      <c r="C49" s="7">
        <v>4</v>
      </c>
      <c r="D49" s="7" t="s">
        <v>4</v>
      </c>
      <c r="E49" s="75">
        <v>12</v>
      </c>
      <c r="F49" s="10">
        <v>9</v>
      </c>
      <c r="G49" s="59"/>
      <c r="H49" s="54" t="s">
        <v>13</v>
      </c>
      <c r="I49" s="62"/>
      <c r="J49" s="14" t="str">
        <f>IF(OR(G49="",I49=""),"",INDEX(俸給表!$A$1:$I$202,MATCH($I49,俸給表!$B:$B,0),MATCH($G49,俸給表!$2:$2,0)))</f>
        <v/>
      </c>
      <c r="K49" s="76" t="e">
        <f>VLOOKUP(G49,俸給表!$K$3:$L$7,2,0)</f>
        <v>#N/A</v>
      </c>
      <c r="L49" s="27" t="e">
        <f t="shared" si="1"/>
        <v>#VALUE!</v>
      </c>
      <c r="M49" s="119" t="e">
        <f>J49*俸給表!$K$11*K49</f>
        <v>#VALUE!</v>
      </c>
      <c r="N49" s="121" t="e">
        <f>L49+L50+M49</f>
        <v>#VALUE!</v>
      </c>
      <c r="O49" s="123"/>
    </row>
    <row r="50" spans="1:15" ht="17.100000000000001" customHeight="1">
      <c r="A50" s="98"/>
      <c r="B50" s="98"/>
      <c r="C50" s="7">
        <v>1</v>
      </c>
      <c r="D50" s="7" t="s">
        <v>4</v>
      </c>
      <c r="E50" s="75">
        <v>3</v>
      </c>
      <c r="F50" s="10">
        <v>3</v>
      </c>
      <c r="G50" s="59"/>
      <c r="H50" s="54" t="s">
        <v>13</v>
      </c>
      <c r="I50" s="62"/>
      <c r="J50" s="14" t="str">
        <f>IF(OR(G50="",I50=""),"",INDEX(俸給表!$A$1:$I$202,MATCH($I50,俸給表!$B:$B,0),MATCH($G50,俸給表!$2:$2,0)))</f>
        <v/>
      </c>
      <c r="K50" s="76" t="e">
        <f>VLOOKUP(G50,俸給表!$K$3:$L$7,2,0)</f>
        <v>#N/A</v>
      </c>
      <c r="L50" s="27" t="e">
        <f t="shared" si="1"/>
        <v>#VALUE!</v>
      </c>
      <c r="M50" s="120"/>
      <c r="N50" s="122"/>
      <c r="O50" s="124"/>
    </row>
    <row r="51" spans="1:15" ht="17.100000000000001" customHeight="1">
      <c r="A51" s="97">
        <v>41</v>
      </c>
      <c r="B51" s="97">
        <v>24</v>
      </c>
      <c r="C51" s="7">
        <v>4</v>
      </c>
      <c r="D51" s="7" t="s">
        <v>4</v>
      </c>
      <c r="E51" s="75">
        <v>12</v>
      </c>
      <c r="F51" s="10">
        <v>9</v>
      </c>
      <c r="G51" s="59"/>
      <c r="H51" s="54" t="s">
        <v>13</v>
      </c>
      <c r="I51" s="62"/>
      <c r="J51" s="14" t="str">
        <f>IF(OR(G51="",I51=""),"",INDEX(俸給表!$A$1:$I$202,MATCH($I51,俸給表!$B:$B,0),MATCH($G51,俸給表!$2:$2,0)))</f>
        <v/>
      </c>
      <c r="K51" s="76" t="e">
        <f>VLOOKUP(G51,俸給表!$K$3:$L$7,2,0)</f>
        <v>#N/A</v>
      </c>
      <c r="L51" s="27" t="e">
        <f t="shared" si="1"/>
        <v>#VALUE!</v>
      </c>
      <c r="M51" s="119" t="e">
        <f>J51*俸給表!$K$11*K51</f>
        <v>#VALUE!</v>
      </c>
      <c r="N51" s="121" t="e">
        <f>L51+L52+M51</f>
        <v>#VALUE!</v>
      </c>
      <c r="O51" s="123"/>
    </row>
    <row r="52" spans="1:15" ht="17.100000000000001" customHeight="1">
      <c r="A52" s="98"/>
      <c r="B52" s="98"/>
      <c r="C52" s="7">
        <v>1</v>
      </c>
      <c r="D52" s="7" t="s">
        <v>4</v>
      </c>
      <c r="E52" s="75">
        <v>3</v>
      </c>
      <c r="F52" s="10">
        <v>3</v>
      </c>
      <c r="G52" s="59"/>
      <c r="H52" s="54" t="s">
        <v>13</v>
      </c>
      <c r="I52" s="62"/>
      <c r="J52" s="14" t="str">
        <f>IF(OR(G52="",I52=""),"",INDEX(俸給表!$A$1:$I$202,MATCH($I52,俸給表!$B:$B,0),MATCH($G52,俸給表!$2:$2,0)))</f>
        <v/>
      </c>
      <c r="K52" s="76" t="e">
        <f>VLOOKUP(G52,俸給表!$K$3:$L$7,2,0)</f>
        <v>#N/A</v>
      </c>
      <c r="L52" s="27" t="e">
        <f t="shared" si="1"/>
        <v>#VALUE!</v>
      </c>
      <c r="M52" s="120"/>
      <c r="N52" s="122"/>
      <c r="O52" s="124"/>
    </row>
    <row r="53" spans="1:15" ht="17.100000000000001" customHeight="1">
      <c r="A53" s="97">
        <v>42</v>
      </c>
      <c r="B53" s="97">
        <v>25</v>
      </c>
      <c r="C53" s="7">
        <v>4</v>
      </c>
      <c r="D53" s="7" t="s">
        <v>4</v>
      </c>
      <c r="E53" s="75">
        <v>12</v>
      </c>
      <c r="F53" s="10">
        <v>9</v>
      </c>
      <c r="G53" s="59"/>
      <c r="H53" s="54" t="s">
        <v>13</v>
      </c>
      <c r="I53" s="62"/>
      <c r="J53" s="14" t="str">
        <f>IF(OR(G53="",I53=""),"",INDEX(俸給表!$A$1:$I$202,MATCH($I53,俸給表!$B:$B,0),MATCH($G53,俸給表!$2:$2,0)))</f>
        <v/>
      </c>
      <c r="K53" s="76" t="e">
        <f>VLOOKUP(G53,俸給表!$K$3:$L$7,2,0)</f>
        <v>#N/A</v>
      </c>
      <c r="L53" s="27" t="e">
        <f t="shared" si="1"/>
        <v>#VALUE!</v>
      </c>
      <c r="M53" s="119" t="e">
        <f>J53*俸給表!$K$11*K53</f>
        <v>#VALUE!</v>
      </c>
      <c r="N53" s="121" t="e">
        <f>L53+L54+M53</f>
        <v>#VALUE!</v>
      </c>
      <c r="O53" s="123"/>
    </row>
    <row r="54" spans="1:15" ht="17.100000000000001" customHeight="1">
      <c r="A54" s="98"/>
      <c r="B54" s="98"/>
      <c r="C54" s="7">
        <v>1</v>
      </c>
      <c r="D54" s="7" t="s">
        <v>4</v>
      </c>
      <c r="E54" s="75">
        <v>3</v>
      </c>
      <c r="F54" s="10">
        <v>3</v>
      </c>
      <c r="G54" s="59"/>
      <c r="H54" s="54" t="s">
        <v>13</v>
      </c>
      <c r="I54" s="62"/>
      <c r="J54" s="14" t="str">
        <f>IF(OR(G54="",I54=""),"",INDEX(俸給表!$A$1:$I$202,MATCH($I54,俸給表!$B:$B,0),MATCH($G54,俸給表!$2:$2,0)))</f>
        <v/>
      </c>
      <c r="K54" s="76" t="e">
        <f>VLOOKUP(G54,俸給表!$K$3:$L$7,2,0)</f>
        <v>#N/A</v>
      </c>
      <c r="L54" s="27" t="e">
        <f t="shared" si="1"/>
        <v>#VALUE!</v>
      </c>
      <c r="M54" s="120"/>
      <c r="N54" s="122"/>
      <c r="O54" s="124"/>
    </row>
    <row r="55" spans="1:15" ht="17.100000000000001" customHeight="1">
      <c r="A55" s="97">
        <v>43</v>
      </c>
      <c r="B55" s="97">
        <v>26</v>
      </c>
      <c r="C55" s="7">
        <v>4</v>
      </c>
      <c r="D55" s="7" t="s">
        <v>4</v>
      </c>
      <c r="E55" s="75">
        <v>12</v>
      </c>
      <c r="F55" s="10">
        <v>9</v>
      </c>
      <c r="G55" s="59"/>
      <c r="H55" s="54" t="s">
        <v>13</v>
      </c>
      <c r="I55" s="62"/>
      <c r="J55" s="14" t="str">
        <f>IF(OR(G55="",I55=""),"",INDEX(俸給表!$A$1:$I$202,MATCH($I55,俸給表!$B:$B,0),MATCH($G55,俸給表!$2:$2,0)))</f>
        <v/>
      </c>
      <c r="K55" s="76" t="e">
        <f>VLOOKUP(G55,俸給表!$K$3:$L$7,2,0)</f>
        <v>#N/A</v>
      </c>
      <c r="L55" s="27" t="e">
        <f t="shared" si="1"/>
        <v>#VALUE!</v>
      </c>
      <c r="M55" s="119" t="e">
        <f>J55*俸給表!$K$11*K55</f>
        <v>#VALUE!</v>
      </c>
      <c r="N55" s="121" t="e">
        <f>L55+L56+M55</f>
        <v>#VALUE!</v>
      </c>
      <c r="O55" s="123"/>
    </row>
    <row r="56" spans="1:15" ht="17.100000000000001" customHeight="1">
      <c r="A56" s="98"/>
      <c r="B56" s="98"/>
      <c r="C56" s="7">
        <v>1</v>
      </c>
      <c r="D56" s="7" t="s">
        <v>4</v>
      </c>
      <c r="E56" s="75">
        <v>3</v>
      </c>
      <c r="F56" s="10">
        <v>3</v>
      </c>
      <c r="G56" s="59"/>
      <c r="H56" s="54" t="s">
        <v>13</v>
      </c>
      <c r="I56" s="62"/>
      <c r="J56" s="14" t="str">
        <f>IF(OR(G56="",I56=""),"",INDEX(俸給表!$A$1:$I$202,MATCH($I56,俸給表!$B:$B,0),MATCH($G56,俸給表!$2:$2,0)))</f>
        <v/>
      </c>
      <c r="K56" s="76" t="e">
        <f>VLOOKUP(G56,俸給表!$K$3:$L$7,2,0)</f>
        <v>#N/A</v>
      </c>
      <c r="L56" s="27" t="e">
        <f t="shared" si="1"/>
        <v>#VALUE!</v>
      </c>
      <c r="M56" s="120"/>
      <c r="N56" s="122"/>
      <c r="O56" s="124"/>
    </row>
    <row r="57" spans="1:15" ht="17.100000000000001" customHeight="1">
      <c r="A57" s="97">
        <v>44</v>
      </c>
      <c r="B57" s="97">
        <v>27</v>
      </c>
      <c r="C57" s="7">
        <v>4</v>
      </c>
      <c r="D57" s="7" t="s">
        <v>4</v>
      </c>
      <c r="E57" s="75">
        <v>12</v>
      </c>
      <c r="F57" s="10">
        <v>9</v>
      </c>
      <c r="G57" s="59"/>
      <c r="H57" s="54" t="s">
        <v>13</v>
      </c>
      <c r="I57" s="62"/>
      <c r="J57" s="14" t="str">
        <f>IF(OR(G57="",I57=""),"",INDEX(俸給表!$A$1:$I$202,MATCH($I57,俸給表!$B:$B,0),MATCH($G57,俸給表!$2:$2,0)))</f>
        <v/>
      </c>
      <c r="K57" s="76" t="e">
        <f>VLOOKUP(G57,俸給表!$K$3:$L$7,2,0)</f>
        <v>#N/A</v>
      </c>
      <c r="L57" s="27" t="e">
        <f t="shared" si="1"/>
        <v>#VALUE!</v>
      </c>
      <c r="M57" s="119" t="e">
        <f>J57*俸給表!$K$11*K57</f>
        <v>#VALUE!</v>
      </c>
      <c r="N57" s="121" t="e">
        <f>L57+L58+M57</f>
        <v>#VALUE!</v>
      </c>
      <c r="O57" s="123"/>
    </row>
    <row r="58" spans="1:15" ht="17.100000000000001" customHeight="1">
      <c r="A58" s="98"/>
      <c r="B58" s="98"/>
      <c r="C58" s="7">
        <v>1</v>
      </c>
      <c r="D58" s="7" t="s">
        <v>4</v>
      </c>
      <c r="E58" s="75">
        <v>3</v>
      </c>
      <c r="F58" s="10">
        <v>3</v>
      </c>
      <c r="G58" s="59"/>
      <c r="H58" s="54" t="s">
        <v>13</v>
      </c>
      <c r="I58" s="62"/>
      <c r="J58" s="14" t="str">
        <f>IF(OR(G58="",I58=""),"",INDEX(俸給表!$A$1:$I$202,MATCH($I58,俸給表!$B:$B,0),MATCH($G58,俸給表!$2:$2,0)))</f>
        <v/>
      </c>
      <c r="K58" s="76" t="e">
        <f>VLOOKUP(G58,俸給表!$K$3:$L$7,2,0)</f>
        <v>#N/A</v>
      </c>
      <c r="L58" s="27" t="e">
        <f t="shared" si="1"/>
        <v>#VALUE!</v>
      </c>
      <c r="M58" s="120"/>
      <c r="N58" s="122"/>
      <c r="O58" s="124"/>
    </row>
    <row r="59" spans="1:15" ht="17.100000000000001" customHeight="1">
      <c r="A59" s="97">
        <v>45</v>
      </c>
      <c r="B59" s="97">
        <v>28</v>
      </c>
      <c r="C59" s="7">
        <v>4</v>
      </c>
      <c r="D59" s="7" t="s">
        <v>4</v>
      </c>
      <c r="E59" s="75">
        <v>12</v>
      </c>
      <c r="F59" s="10">
        <v>9</v>
      </c>
      <c r="G59" s="59"/>
      <c r="H59" s="54" t="s">
        <v>13</v>
      </c>
      <c r="I59" s="62"/>
      <c r="J59" s="14" t="str">
        <f>IF(OR(G59="",I59=""),"",INDEX(俸給表!$A$1:$I$202,MATCH($I59,俸給表!$B:$B,0),MATCH($G59,俸給表!$2:$2,0)))</f>
        <v/>
      </c>
      <c r="K59" s="76" t="e">
        <f>VLOOKUP(G59,俸給表!$K$3:$L$7,2,0)</f>
        <v>#N/A</v>
      </c>
      <c r="L59" s="27" t="e">
        <f t="shared" si="1"/>
        <v>#VALUE!</v>
      </c>
      <c r="M59" s="119" t="e">
        <f>J59*俸給表!$K$11*K59</f>
        <v>#VALUE!</v>
      </c>
      <c r="N59" s="121" t="e">
        <f>L59+L60+M59</f>
        <v>#VALUE!</v>
      </c>
      <c r="O59" s="123"/>
    </row>
    <row r="60" spans="1:15" ht="17.100000000000001" customHeight="1">
      <c r="A60" s="98"/>
      <c r="B60" s="98"/>
      <c r="C60" s="7">
        <v>1</v>
      </c>
      <c r="D60" s="7" t="s">
        <v>4</v>
      </c>
      <c r="E60" s="75">
        <v>3</v>
      </c>
      <c r="F60" s="10">
        <v>3</v>
      </c>
      <c r="G60" s="59"/>
      <c r="H60" s="54" t="s">
        <v>13</v>
      </c>
      <c r="I60" s="62"/>
      <c r="J60" s="14" t="str">
        <f>IF(OR(G60="",I60=""),"",INDEX(俸給表!$A$1:$I$202,MATCH($I60,俸給表!$B:$B,0),MATCH($G60,俸給表!$2:$2,0)))</f>
        <v/>
      </c>
      <c r="K60" s="76" t="e">
        <f>VLOOKUP(G60,俸給表!$K$3:$L$7,2,0)</f>
        <v>#N/A</v>
      </c>
      <c r="L60" s="27" t="e">
        <f t="shared" si="1"/>
        <v>#VALUE!</v>
      </c>
      <c r="M60" s="120"/>
      <c r="N60" s="122"/>
      <c r="O60" s="124"/>
    </row>
    <row r="61" spans="1:15" ht="17.100000000000001" customHeight="1">
      <c r="A61" s="97">
        <v>46</v>
      </c>
      <c r="B61" s="97">
        <v>29</v>
      </c>
      <c r="C61" s="7">
        <v>4</v>
      </c>
      <c r="D61" s="7" t="s">
        <v>4</v>
      </c>
      <c r="E61" s="75">
        <v>12</v>
      </c>
      <c r="F61" s="10">
        <v>9</v>
      </c>
      <c r="G61" s="59"/>
      <c r="H61" s="54" t="s">
        <v>13</v>
      </c>
      <c r="I61" s="62"/>
      <c r="J61" s="14" t="str">
        <f>IF(OR(G61="",I61=""),"",INDEX(俸給表!$A$1:$I$202,MATCH($I61,俸給表!$B:$B,0),MATCH($G61,俸給表!$2:$2,0)))</f>
        <v/>
      </c>
      <c r="K61" s="76" t="e">
        <f>VLOOKUP(G61,俸給表!$K$3:$L$7,2,0)</f>
        <v>#N/A</v>
      </c>
      <c r="L61" s="27" t="e">
        <f t="shared" si="1"/>
        <v>#VALUE!</v>
      </c>
      <c r="M61" s="119" t="e">
        <f>J61*俸給表!$K$11*K61</f>
        <v>#VALUE!</v>
      </c>
      <c r="N61" s="121" t="e">
        <f>L61+L62+M61</f>
        <v>#VALUE!</v>
      </c>
      <c r="O61" s="123"/>
    </row>
    <row r="62" spans="1:15" ht="17.100000000000001" customHeight="1">
      <c r="A62" s="98"/>
      <c r="B62" s="98"/>
      <c r="C62" s="7">
        <v>1</v>
      </c>
      <c r="D62" s="7" t="s">
        <v>4</v>
      </c>
      <c r="E62" s="75">
        <v>3</v>
      </c>
      <c r="F62" s="10">
        <v>3</v>
      </c>
      <c r="G62" s="59"/>
      <c r="H62" s="54" t="s">
        <v>13</v>
      </c>
      <c r="I62" s="62"/>
      <c r="J62" s="14" t="str">
        <f>IF(OR(G62="",I62=""),"",INDEX(俸給表!$A$1:$I$202,MATCH($I62,俸給表!$B:$B,0),MATCH($G62,俸給表!$2:$2,0)))</f>
        <v/>
      </c>
      <c r="K62" s="76" t="e">
        <f>VLOOKUP(G62,俸給表!$K$3:$L$7,2,0)</f>
        <v>#N/A</v>
      </c>
      <c r="L62" s="27" t="e">
        <f t="shared" si="1"/>
        <v>#VALUE!</v>
      </c>
      <c r="M62" s="120"/>
      <c r="N62" s="122"/>
      <c r="O62" s="124"/>
    </row>
    <row r="63" spans="1:15" ht="17.100000000000001" customHeight="1">
      <c r="A63" s="97">
        <v>47</v>
      </c>
      <c r="B63" s="97">
        <v>30</v>
      </c>
      <c r="C63" s="7">
        <v>4</v>
      </c>
      <c r="D63" s="7" t="s">
        <v>4</v>
      </c>
      <c r="E63" s="75">
        <v>12</v>
      </c>
      <c r="F63" s="10">
        <v>9</v>
      </c>
      <c r="G63" s="59"/>
      <c r="H63" s="54" t="s">
        <v>13</v>
      </c>
      <c r="I63" s="62"/>
      <c r="J63" s="14" t="str">
        <f>IF(OR(G63="",I63=""),"",INDEX(俸給表!$A$1:$I$202,MATCH($I63,俸給表!$B:$B,0),MATCH($G63,俸給表!$2:$2,0)))</f>
        <v/>
      </c>
      <c r="K63" s="76" t="e">
        <f>VLOOKUP(G63,俸給表!$K$3:$L$7,2,0)</f>
        <v>#N/A</v>
      </c>
      <c r="L63" s="27" t="e">
        <f t="shared" si="1"/>
        <v>#VALUE!</v>
      </c>
      <c r="M63" s="119" t="e">
        <f>J63*俸給表!$K$11*K63</f>
        <v>#VALUE!</v>
      </c>
      <c r="N63" s="121" t="e">
        <f>L63+L64+M63</f>
        <v>#VALUE!</v>
      </c>
      <c r="O63" s="123"/>
    </row>
    <row r="64" spans="1:15" ht="17.100000000000001" customHeight="1">
      <c r="A64" s="98"/>
      <c r="B64" s="98"/>
      <c r="C64" s="7">
        <v>1</v>
      </c>
      <c r="D64" s="7" t="s">
        <v>4</v>
      </c>
      <c r="E64" s="75">
        <v>3</v>
      </c>
      <c r="F64" s="10">
        <v>3</v>
      </c>
      <c r="G64" s="59"/>
      <c r="H64" s="54" t="s">
        <v>13</v>
      </c>
      <c r="I64" s="62"/>
      <c r="J64" s="14" t="str">
        <f>IF(OR(G64="",I64=""),"",INDEX(俸給表!$A$1:$I$202,MATCH($I64,俸給表!$B:$B,0),MATCH($G64,俸給表!$2:$2,0)))</f>
        <v/>
      </c>
      <c r="K64" s="76" t="e">
        <f>VLOOKUP(G64,俸給表!$K$3:$L$7,2,0)</f>
        <v>#N/A</v>
      </c>
      <c r="L64" s="27" t="e">
        <f t="shared" si="1"/>
        <v>#VALUE!</v>
      </c>
      <c r="M64" s="120"/>
      <c r="N64" s="122"/>
      <c r="O64" s="124"/>
    </row>
    <row r="65" spans="1:15" ht="17.100000000000001" customHeight="1">
      <c r="A65" s="97">
        <v>48</v>
      </c>
      <c r="B65" s="97">
        <v>31</v>
      </c>
      <c r="C65" s="7">
        <v>4</v>
      </c>
      <c r="D65" s="7" t="s">
        <v>4</v>
      </c>
      <c r="E65" s="75">
        <v>12</v>
      </c>
      <c r="F65" s="10">
        <v>9</v>
      </c>
      <c r="G65" s="59"/>
      <c r="H65" s="54" t="s">
        <v>13</v>
      </c>
      <c r="I65" s="62"/>
      <c r="J65" s="14" t="str">
        <f>IF(OR(G65="",I65=""),"",INDEX(俸給表!$A$1:$I$202,MATCH($I65,俸給表!$B:$B,0),MATCH($G65,俸給表!$2:$2,0)))</f>
        <v/>
      </c>
      <c r="K65" s="76" t="e">
        <f>VLOOKUP(G65,俸給表!$K$3:$L$7,2,0)</f>
        <v>#N/A</v>
      </c>
      <c r="L65" s="27" t="e">
        <f t="shared" si="1"/>
        <v>#VALUE!</v>
      </c>
      <c r="M65" s="119" t="e">
        <f>J65*俸給表!$K$11*K65</f>
        <v>#VALUE!</v>
      </c>
      <c r="N65" s="121" t="e">
        <f>L65+L66+M65</f>
        <v>#VALUE!</v>
      </c>
      <c r="O65" s="123"/>
    </row>
    <row r="66" spans="1:15" ht="17.100000000000001" customHeight="1">
      <c r="A66" s="98"/>
      <c r="B66" s="98"/>
      <c r="C66" s="7">
        <v>1</v>
      </c>
      <c r="D66" s="7" t="s">
        <v>4</v>
      </c>
      <c r="E66" s="75">
        <v>3</v>
      </c>
      <c r="F66" s="10">
        <v>3</v>
      </c>
      <c r="G66" s="59"/>
      <c r="H66" s="54" t="s">
        <v>13</v>
      </c>
      <c r="I66" s="62"/>
      <c r="J66" s="14" t="str">
        <f>IF(OR(G66="",I66=""),"",INDEX(俸給表!$A$1:$I$202,MATCH($I66,俸給表!$B:$B,0),MATCH($G66,俸給表!$2:$2,0)))</f>
        <v/>
      </c>
      <c r="K66" s="76" t="e">
        <f>VLOOKUP(G66,俸給表!$K$3:$L$7,2,0)</f>
        <v>#N/A</v>
      </c>
      <c r="L66" s="27" t="e">
        <f t="shared" si="1"/>
        <v>#VALUE!</v>
      </c>
      <c r="M66" s="120"/>
      <c r="N66" s="122"/>
      <c r="O66" s="124"/>
    </row>
    <row r="67" spans="1:15" ht="17.100000000000001" customHeight="1">
      <c r="A67" s="97">
        <v>49</v>
      </c>
      <c r="B67" s="97">
        <v>32</v>
      </c>
      <c r="C67" s="7">
        <v>4</v>
      </c>
      <c r="D67" s="7" t="s">
        <v>4</v>
      </c>
      <c r="E67" s="75">
        <v>12</v>
      </c>
      <c r="F67" s="10">
        <v>9</v>
      </c>
      <c r="G67" s="59"/>
      <c r="H67" s="54" t="s">
        <v>13</v>
      </c>
      <c r="I67" s="62"/>
      <c r="J67" s="14" t="str">
        <f>IF(OR(G67="",I67=""),"",INDEX(俸給表!$A$1:$I$202,MATCH($I67,俸給表!$B:$B,0),MATCH($G67,俸給表!$2:$2,0)))</f>
        <v/>
      </c>
      <c r="K67" s="76" t="e">
        <f>VLOOKUP(G67,俸給表!$K$3:$L$7,2,0)</f>
        <v>#N/A</v>
      </c>
      <c r="L67" s="27" t="e">
        <f t="shared" si="1"/>
        <v>#VALUE!</v>
      </c>
      <c r="M67" s="119" t="e">
        <f>J67*俸給表!$K$11*K67</f>
        <v>#VALUE!</v>
      </c>
      <c r="N67" s="121" t="e">
        <f>L67+L68+M67</f>
        <v>#VALUE!</v>
      </c>
      <c r="O67" s="123"/>
    </row>
    <row r="68" spans="1:15" ht="17.100000000000001" customHeight="1">
      <c r="A68" s="98"/>
      <c r="B68" s="98"/>
      <c r="C68" s="7">
        <v>1</v>
      </c>
      <c r="D68" s="7" t="s">
        <v>4</v>
      </c>
      <c r="E68" s="75">
        <v>3</v>
      </c>
      <c r="F68" s="10">
        <v>3</v>
      </c>
      <c r="G68" s="59"/>
      <c r="H68" s="54" t="s">
        <v>13</v>
      </c>
      <c r="I68" s="62"/>
      <c r="J68" s="14" t="str">
        <f>IF(OR(G68="",I68=""),"",INDEX(俸給表!$A$1:$I$202,MATCH($I68,俸給表!$B:$B,0),MATCH($G68,俸給表!$2:$2,0)))</f>
        <v/>
      </c>
      <c r="K68" s="76" t="e">
        <f>VLOOKUP(G68,俸給表!$K$3:$L$7,2,0)</f>
        <v>#N/A</v>
      </c>
      <c r="L68" s="27" t="e">
        <f t="shared" si="1"/>
        <v>#VALUE!</v>
      </c>
      <c r="M68" s="120"/>
      <c r="N68" s="122"/>
      <c r="O68" s="124"/>
    </row>
    <row r="69" spans="1:15" ht="17.100000000000001" customHeight="1">
      <c r="A69" s="97">
        <v>50</v>
      </c>
      <c r="B69" s="97">
        <v>33</v>
      </c>
      <c r="C69" s="7">
        <v>4</v>
      </c>
      <c r="D69" s="7" t="s">
        <v>4</v>
      </c>
      <c r="E69" s="75">
        <v>12</v>
      </c>
      <c r="F69" s="10">
        <v>9</v>
      </c>
      <c r="G69" s="59"/>
      <c r="H69" s="54" t="s">
        <v>13</v>
      </c>
      <c r="I69" s="62"/>
      <c r="J69" s="14" t="str">
        <f>IF(OR(G69="",I69=""),"",INDEX(俸給表!$A$1:$I$202,MATCH($I69,俸給表!$B:$B,0),MATCH($G69,俸給表!$2:$2,0)))</f>
        <v/>
      </c>
      <c r="K69" s="76" t="e">
        <f>VLOOKUP(G69,俸給表!$K$3:$L$7,2,0)</f>
        <v>#N/A</v>
      </c>
      <c r="L69" s="27" t="e">
        <f t="shared" ref="L69:L88" si="2">J69*F69</f>
        <v>#VALUE!</v>
      </c>
      <c r="M69" s="119" t="e">
        <f>J69*俸給表!$K$11*K69</f>
        <v>#VALUE!</v>
      </c>
      <c r="N69" s="121" t="e">
        <f>L69+L70+M69</f>
        <v>#VALUE!</v>
      </c>
      <c r="O69" s="123"/>
    </row>
    <row r="70" spans="1:15" ht="17.100000000000001" customHeight="1">
      <c r="A70" s="98"/>
      <c r="B70" s="98"/>
      <c r="C70" s="7">
        <v>1</v>
      </c>
      <c r="D70" s="7" t="s">
        <v>4</v>
      </c>
      <c r="E70" s="75">
        <v>3</v>
      </c>
      <c r="F70" s="10">
        <v>3</v>
      </c>
      <c r="G70" s="59"/>
      <c r="H70" s="54" t="s">
        <v>13</v>
      </c>
      <c r="I70" s="62"/>
      <c r="J70" s="14" t="str">
        <f>IF(OR(G70="",I70=""),"",INDEX(俸給表!$A$1:$I$202,MATCH($I70,俸給表!$B:$B,0),MATCH($G70,俸給表!$2:$2,0)))</f>
        <v/>
      </c>
      <c r="K70" s="76" t="e">
        <f>VLOOKUP(G70,俸給表!$K$3:$L$7,2,0)</f>
        <v>#N/A</v>
      </c>
      <c r="L70" s="27" t="e">
        <f t="shared" si="2"/>
        <v>#VALUE!</v>
      </c>
      <c r="M70" s="120"/>
      <c r="N70" s="122"/>
      <c r="O70" s="124"/>
    </row>
    <row r="71" spans="1:15" ht="17.100000000000001" customHeight="1">
      <c r="A71" s="97">
        <v>51</v>
      </c>
      <c r="B71" s="97">
        <v>34</v>
      </c>
      <c r="C71" s="7">
        <v>4</v>
      </c>
      <c r="D71" s="7" t="s">
        <v>4</v>
      </c>
      <c r="E71" s="75">
        <v>12</v>
      </c>
      <c r="F71" s="10">
        <v>9</v>
      </c>
      <c r="G71" s="59"/>
      <c r="H71" s="54" t="s">
        <v>13</v>
      </c>
      <c r="I71" s="62"/>
      <c r="J71" s="14" t="str">
        <f>IF(OR(G71="",I71=""),"",INDEX(俸給表!$A$1:$I$202,MATCH($I71,俸給表!$B:$B,0),MATCH($G71,俸給表!$2:$2,0)))</f>
        <v/>
      </c>
      <c r="K71" s="76" t="e">
        <f>VLOOKUP(G71,俸給表!$K$3:$L$7,2,0)</f>
        <v>#N/A</v>
      </c>
      <c r="L71" s="27" t="e">
        <f t="shared" si="2"/>
        <v>#VALUE!</v>
      </c>
      <c r="M71" s="119" t="e">
        <f>J71*俸給表!$K$11*K71</f>
        <v>#VALUE!</v>
      </c>
      <c r="N71" s="121" t="e">
        <f>L71+L72+M71</f>
        <v>#VALUE!</v>
      </c>
      <c r="O71" s="123"/>
    </row>
    <row r="72" spans="1:15" ht="17.100000000000001" customHeight="1">
      <c r="A72" s="98"/>
      <c r="B72" s="98"/>
      <c r="C72" s="7">
        <v>1</v>
      </c>
      <c r="D72" s="7" t="s">
        <v>4</v>
      </c>
      <c r="E72" s="75">
        <v>3</v>
      </c>
      <c r="F72" s="10">
        <v>3</v>
      </c>
      <c r="G72" s="59"/>
      <c r="H72" s="54" t="s">
        <v>13</v>
      </c>
      <c r="I72" s="62"/>
      <c r="J72" s="14" t="str">
        <f>IF(OR(G72="",I72=""),"",INDEX(俸給表!$A$1:$I$202,MATCH($I72,俸給表!$B:$B,0),MATCH($G72,俸給表!$2:$2,0)))</f>
        <v/>
      </c>
      <c r="K72" s="76" t="e">
        <f>VLOOKUP(G72,俸給表!$K$3:$L$7,2,0)</f>
        <v>#N/A</v>
      </c>
      <c r="L72" s="27" t="e">
        <f t="shared" si="2"/>
        <v>#VALUE!</v>
      </c>
      <c r="M72" s="120"/>
      <c r="N72" s="122"/>
      <c r="O72" s="124"/>
    </row>
    <row r="73" spans="1:15" ht="17.100000000000001" customHeight="1">
      <c r="A73" s="97">
        <v>52</v>
      </c>
      <c r="B73" s="97">
        <v>35</v>
      </c>
      <c r="C73" s="7">
        <v>4</v>
      </c>
      <c r="D73" s="7" t="s">
        <v>4</v>
      </c>
      <c r="E73" s="75">
        <v>12</v>
      </c>
      <c r="F73" s="10">
        <v>9</v>
      </c>
      <c r="G73" s="59"/>
      <c r="H73" s="54" t="s">
        <v>13</v>
      </c>
      <c r="I73" s="62"/>
      <c r="J73" s="14" t="str">
        <f>IF(OR(G73="",I73=""),"",INDEX(俸給表!$A$1:$I$202,MATCH($I73,俸給表!$B:$B,0),MATCH($G73,俸給表!$2:$2,0)))</f>
        <v/>
      </c>
      <c r="K73" s="76" t="e">
        <f>VLOOKUP(G73,俸給表!$K$3:$L$7,2,0)</f>
        <v>#N/A</v>
      </c>
      <c r="L73" s="27" t="e">
        <f t="shared" si="2"/>
        <v>#VALUE!</v>
      </c>
      <c r="M73" s="119" t="e">
        <f>J73*俸給表!$K$11*K73</f>
        <v>#VALUE!</v>
      </c>
      <c r="N73" s="121" t="e">
        <f>L73+L74+M73</f>
        <v>#VALUE!</v>
      </c>
      <c r="O73" s="123"/>
    </row>
    <row r="74" spans="1:15" ht="17.100000000000001" customHeight="1">
      <c r="A74" s="98"/>
      <c r="B74" s="98"/>
      <c r="C74" s="7">
        <v>1</v>
      </c>
      <c r="D74" s="7" t="s">
        <v>4</v>
      </c>
      <c r="E74" s="75">
        <v>3</v>
      </c>
      <c r="F74" s="10">
        <v>3</v>
      </c>
      <c r="G74" s="59"/>
      <c r="H74" s="54" t="s">
        <v>13</v>
      </c>
      <c r="I74" s="62"/>
      <c r="J74" s="14" t="str">
        <f>IF(OR(G74="",I74=""),"",INDEX(俸給表!$A$1:$I$202,MATCH($I74,俸給表!$B:$B,0),MATCH($G74,俸給表!$2:$2,0)))</f>
        <v/>
      </c>
      <c r="K74" s="76" t="e">
        <f>VLOOKUP(G74,俸給表!$K$3:$L$7,2,0)</f>
        <v>#N/A</v>
      </c>
      <c r="L74" s="27" t="e">
        <f t="shared" si="2"/>
        <v>#VALUE!</v>
      </c>
      <c r="M74" s="120"/>
      <c r="N74" s="122"/>
      <c r="O74" s="124"/>
    </row>
    <row r="75" spans="1:15" ht="17.100000000000001" customHeight="1">
      <c r="A75" s="97">
        <v>53</v>
      </c>
      <c r="B75" s="97">
        <v>36</v>
      </c>
      <c r="C75" s="7">
        <v>4</v>
      </c>
      <c r="D75" s="7" t="s">
        <v>4</v>
      </c>
      <c r="E75" s="75">
        <v>12</v>
      </c>
      <c r="F75" s="10">
        <v>9</v>
      </c>
      <c r="G75" s="59"/>
      <c r="H75" s="54" t="s">
        <v>13</v>
      </c>
      <c r="I75" s="62"/>
      <c r="J75" s="14" t="str">
        <f>IF(OR(G75="",I75=""),"",INDEX(俸給表!$A$1:$I$202,MATCH($I75,俸給表!$B:$B,0),MATCH($G75,俸給表!$2:$2,0)))</f>
        <v/>
      </c>
      <c r="K75" s="76" t="e">
        <f>VLOOKUP(G75,俸給表!$K$3:$L$7,2,0)</f>
        <v>#N/A</v>
      </c>
      <c r="L75" s="27" t="e">
        <f t="shared" si="2"/>
        <v>#VALUE!</v>
      </c>
      <c r="M75" s="119" t="e">
        <f>J75*俸給表!$K$11*K75</f>
        <v>#VALUE!</v>
      </c>
      <c r="N75" s="121" t="e">
        <f>L75+L76+M75</f>
        <v>#VALUE!</v>
      </c>
      <c r="O75" s="123"/>
    </row>
    <row r="76" spans="1:15" ht="17.100000000000001" customHeight="1">
      <c r="A76" s="98"/>
      <c r="B76" s="98"/>
      <c r="C76" s="7">
        <v>1</v>
      </c>
      <c r="D76" s="7" t="s">
        <v>4</v>
      </c>
      <c r="E76" s="75">
        <v>3</v>
      </c>
      <c r="F76" s="10">
        <v>3</v>
      </c>
      <c r="G76" s="59"/>
      <c r="H76" s="54" t="s">
        <v>13</v>
      </c>
      <c r="I76" s="62"/>
      <c r="J76" s="14" t="str">
        <f>IF(OR(G76="",I76=""),"",INDEX(俸給表!$A$1:$I$202,MATCH($I76,俸給表!$B:$B,0),MATCH($G76,俸給表!$2:$2,0)))</f>
        <v/>
      </c>
      <c r="K76" s="76" t="e">
        <f>VLOOKUP(G76,俸給表!$K$3:$L$7,2,0)</f>
        <v>#N/A</v>
      </c>
      <c r="L76" s="27" t="e">
        <f t="shared" si="2"/>
        <v>#VALUE!</v>
      </c>
      <c r="M76" s="120"/>
      <c r="N76" s="122"/>
      <c r="O76" s="124"/>
    </row>
    <row r="77" spans="1:15" ht="17.100000000000001" customHeight="1">
      <c r="A77" s="97">
        <v>54</v>
      </c>
      <c r="B77" s="97">
        <v>37</v>
      </c>
      <c r="C77" s="7">
        <v>4</v>
      </c>
      <c r="D77" s="7" t="s">
        <v>4</v>
      </c>
      <c r="E77" s="75">
        <v>12</v>
      </c>
      <c r="F77" s="10">
        <v>9</v>
      </c>
      <c r="G77" s="59"/>
      <c r="H77" s="54" t="s">
        <v>13</v>
      </c>
      <c r="I77" s="62"/>
      <c r="J77" s="14" t="str">
        <f>IF(OR(G77="",I77=""),"",INDEX(俸給表!$A$1:$I$202,MATCH($I77,俸給表!$B:$B,0),MATCH($G77,俸給表!$2:$2,0)))</f>
        <v/>
      </c>
      <c r="K77" s="76" t="e">
        <f>VLOOKUP(G77,俸給表!$K$3:$L$7,2,0)</f>
        <v>#N/A</v>
      </c>
      <c r="L77" s="27" t="e">
        <f t="shared" si="2"/>
        <v>#VALUE!</v>
      </c>
      <c r="M77" s="119" t="e">
        <f>J77*俸給表!$K$11*K77</f>
        <v>#VALUE!</v>
      </c>
      <c r="N77" s="121" t="e">
        <f>L77+L78+M77</f>
        <v>#VALUE!</v>
      </c>
      <c r="O77" s="123"/>
    </row>
    <row r="78" spans="1:15" ht="17.100000000000001" customHeight="1">
      <c r="A78" s="98"/>
      <c r="B78" s="98"/>
      <c r="C78" s="7">
        <v>1</v>
      </c>
      <c r="D78" s="7" t="s">
        <v>4</v>
      </c>
      <c r="E78" s="75">
        <v>3</v>
      </c>
      <c r="F78" s="10">
        <v>3</v>
      </c>
      <c r="G78" s="59"/>
      <c r="H78" s="54" t="s">
        <v>13</v>
      </c>
      <c r="I78" s="62"/>
      <c r="J78" s="14" t="str">
        <f>IF(OR(G78="",I78=""),"",INDEX(俸給表!$A$1:$I$202,MATCH($I78,俸給表!$B:$B,0),MATCH($G78,俸給表!$2:$2,0)))</f>
        <v/>
      </c>
      <c r="K78" s="76" t="e">
        <f>VLOOKUP(G78,俸給表!$K$3:$L$7,2,0)</f>
        <v>#N/A</v>
      </c>
      <c r="L78" s="27" t="e">
        <f t="shared" si="2"/>
        <v>#VALUE!</v>
      </c>
      <c r="M78" s="120"/>
      <c r="N78" s="122"/>
      <c r="O78" s="124"/>
    </row>
    <row r="79" spans="1:15" ht="17.100000000000001" customHeight="1">
      <c r="A79" s="97">
        <v>55</v>
      </c>
      <c r="B79" s="97">
        <v>38</v>
      </c>
      <c r="C79" s="7">
        <v>4</v>
      </c>
      <c r="D79" s="7" t="s">
        <v>4</v>
      </c>
      <c r="E79" s="75">
        <v>12</v>
      </c>
      <c r="F79" s="10">
        <v>9</v>
      </c>
      <c r="G79" s="59"/>
      <c r="H79" s="54" t="s">
        <v>13</v>
      </c>
      <c r="I79" s="62"/>
      <c r="J79" s="14" t="str">
        <f>IF(OR(G79="",I79=""),"",INDEX(俸給表!$A$1:$I$202,MATCH($I79,俸給表!$B:$B,0),MATCH($G79,俸給表!$2:$2,0)))</f>
        <v/>
      </c>
      <c r="K79" s="76" t="e">
        <f>VLOOKUP(G79,俸給表!$K$3:$L$7,2,0)</f>
        <v>#N/A</v>
      </c>
      <c r="L79" s="27" t="e">
        <f t="shared" si="2"/>
        <v>#VALUE!</v>
      </c>
      <c r="M79" s="119" t="e">
        <f>J79*俸給表!$K$11*K79</f>
        <v>#VALUE!</v>
      </c>
      <c r="N79" s="121" t="e">
        <f>L79+L80+M79</f>
        <v>#VALUE!</v>
      </c>
      <c r="O79" s="123"/>
    </row>
    <row r="80" spans="1:15" ht="17.100000000000001" customHeight="1">
      <c r="A80" s="98"/>
      <c r="B80" s="98"/>
      <c r="C80" s="7">
        <v>1</v>
      </c>
      <c r="D80" s="7" t="s">
        <v>4</v>
      </c>
      <c r="E80" s="75">
        <v>3</v>
      </c>
      <c r="F80" s="10">
        <v>3</v>
      </c>
      <c r="G80" s="59"/>
      <c r="H80" s="54" t="s">
        <v>13</v>
      </c>
      <c r="I80" s="62"/>
      <c r="J80" s="14" t="str">
        <f>IF(OR(G80="",I80=""),"",INDEX(俸給表!$A$1:$I$202,MATCH($I80,俸給表!$B:$B,0),MATCH($G80,俸給表!$2:$2,0)))</f>
        <v/>
      </c>
      <c r="K80" s="76" t="e">
        <f>VLOOKUP(G80,俸給表!$K$3:$L$7,2,0)</f>
        <v>#N/A</v>
      </c>
      <c r="L80" s="27" t="e">
        <f t="shared" si="2"/>
        <v>#VALUE!</v>
      </c>
      <c r="M80" s="120"/>
      <c r="N80" s="122"/>
      <c r="O80" s="124"/>
    </row>
    <row r="81" spans="1:18" ht="17.100000000000001" customHeight="1">
      <c r="A81" s="97">
        <v>56</v>
      </c>
      <c r="B81" s="97">
        <v>39</v>
      </c>
      <c r="C81" s="7">
        <v>4</v>
      </c>
      <c r="D81" s="7" t="s">
        <v>4</v>
      </c>
      <c r="E81" s="75">
        <v>12</v>
      </c>
      <c r="F81" s="10">
        <v>9</v>
      </c>
      <c r="G81" s="59"/>
      <c r="H81" s="54" t="s">
        <v>13</v>
      </c>
      <c r="I81" s="62"/>
      <c r="J81" s="14" t="str">
        <f>IF(OR(G81="",I81=""),"",INDEX(俸給表!$A$1:$I$202,MATCH($I81,俸給表!$B:$B,0),MATCH($G81,俸給表!$2:$2,0)))</f>
        <v/>
      </c>
      <c r="K81" s="76" t="e">
        <f>VLOOKUP(G81,俸給表!$K$3:$L$7,2,0)</f>
        <v>#N/A</v>
      </c>
      <c r="L81" s="27" t="e">
        <f t="shared" si="2"/>
        <v>#VALUE!</v>
      </c>
      <c r="M81" s="119" t="e">
        <f>J81*俸給表!$K$11*K81</f>
        <v>#VALUE!</v>
      </c>
      <c r="N81" s="121" t="e">
        <f>L81+L82+M81</f>
        <v>#VALUE!</v>
      </c>
      <c r="O81" s="123"/>
    </row>
    <row r="82" spans="1:18" ht="17.100000000000001" customHeight="1">
      <c r="A82" s="98"/>
      <c r="B82" s="98"/>
      <c r="C82" s="7">
        <v>1</v>
      </c>
      <c r="D82" s="7" t="s">
        <v>4</v>
      </c>
      <c r="E82" s="75">
        <v>3</v>
      </c>
      <c r="F82" s="10">
        <v>3</v>
      </c>
      <c r="G82" s="59"/>
      <c r="H82" s="54" t="s">
        <v>13</v>
      </c>
      <c r="I82" s="62"/>
      <c r="J82" s="14" t="str">
        <f>IF(OR(G82="",I82=""),"",INDEX(俸給表!$A$1:$I$202,MATCH($I82,俸給表!$B:$B,0),MATCH($G82,俸給表!$2:$2,0)))</f>
        <v/>
      </c>
      <c r="K82" s="76" t="e">
        <f>VLOOKUP(G82,俸給表!$K$3:$L$7,2,0)</f>
        <v>#N/A</v>
      </c>
      <c r="L82" s="27" t="e">
        <f t="shared" si="2"/>
        <v>#VALUE!</v>
      </c>
      <c r="M82" s="120"/>
      <c r="N82" s="122"/>
      <c r="O82" s="124"/>
    </row>
    <row r="83" spans="1:18" ht="17.100000000000001" customHeight="1">
      <c r="A83" s="97">
        <v>57</v>
      </c>
      <c r="B83" s="97">
        <v>40</v>
      </c>
      <c r="C83" s="7">
        <v>4</v>
      </c>
      <c r="D83" s="7" t="s">
        <v>4</v>
      </c>
      <c r="E83" s="75">
        <v>12</v>
      </c>
      <c r="F83" s="10">
        <v>9</v>
      </c>
      <c r="G83" s="59"/>
      <c r="H83" s="54" t="s">
        <v>13</v>
      </c>
      <c r="I83" s="62"/>
      <c r="J83" s="14" t="str">
        <f>IF(OR(G83="",I83=""),"",INDEX(俸給表!$A$1:$I$202,MATCH($I83,俸給表!$B:$B,0),MATCH($G83,俸給表!$2:$2,0)))</f>
        <v/>
      </c>
      <c r="K83" s="76" t="e">
        <f>VLOOKUP(G83,俸給表!$K$3:$L$7,2,0)</f>
        <v>#N/A</v>
      </c>
      <c r="L83" s="27" t="e">
        <f t="shared" si="2"/>
        <v>#VALUE!</v>
      </c>
      <c r="M83" s="119" t="e">
        <f>J83*俸給表!$K$11*K83</f>
        <v>#VALUE!</v>
      </c>
      <c r="N83" s="121" t="e">
        <f>L83+L84+M83</f>
        <v>#VALUE!</v>
      </c>
      <c r="O83" s="123"/>
    </row>
    <row r="84" spans="1:18" ht="17.100000000000001" customHeight="1">
      <c r="A84" s="98"/>
      <c r="B84" s="98"/>
      <c r="C84" s="7">
        <v>1</v>
      </c>
      <c r="D84" s="7" t="s">
        <v>4</v>
      </c>
      <c r="E84" s="75">
        <v>3</v>
      </c>
      <c r="F84" s="10">
        <v>3</v>
      </c>
      <c r="G84" s="59"/>
      <c r="H84" s="54" t="s">
        <v>13</v>
      </c>
      <c r="I84" s="62"/>
      <c r="J84" s="14" t="str">
        <f>IF(OR(G84="",I84=""),"",INDEX(俸給表!$A$1:$I$202,MATCH($I84,俸給表!$B:$B,0),MATCH($G84,俸給表!$2:$2,0)))</f>
        <v/>
      </c>
      <c r="K84" s="76" t="e">
        <f>VLOOKUP(G84,俸給表!$K$3:$L$7,2,0)</f>
        <v>#N/A</v>
      </c>
      <c r="L84" s="27" t="e">
        <f t="shared" si="2"/>
        <v>#VALUE!</v>
      </c>
      <c r="M84" s="120"/>
      <c r="N84" s="122"/>
      <c r="O84" s="124"/>
    </row>
    <row r="85" spans="1:18" ht="17.100000000000001" customHeight="1">
      <c r="A85" s="97">
        <v>58</v>
      </c>
      <c r="B85" s="97">
        <v>41</v>
      </c>
      <c r="C85" s="7">
        <v>4</v>
      </c>
      <c r="D85" s="7" t="s">
        <v>4</v>
      </c>
      <c r="E85" s="75">
        <v>12</v>
      </c>
      <c r="F85" s="10">
        <v>9</v>
      </c>
      <c r="G85" s="59"/>
      <c r="H85" s="54" t="s">
        <v>13</v>
      </c>
      <c r="I85" s="62"/>
      <c r="J85" s="14" t="str">
        <f>IF(OR(G85="",I85=""),"",INDEX(俸給表!$A$1:$I$202,MATCH($I85,俸給表!$B:$B,0),MATCH($G85,俸給表!$2:$2,0)))</f>
        <v/>
      </c>
      <c r="K85" s="76" t="e">
        <f>VLOOKUP(G85,俸給表!$K$3:$L$7,2,0)</f>
        <v>#N/A</v>
      </c>
      <c r="L85" s="27" t="e">
        <f t="shared" si="2"/>
        <v>#VALUE!</v>
      </c>
      <c r="M85" s="119" t="e">
        <f>J85*俸給表!$K$11*K85</f>
        <v>#VALUE!</v>
      </c>
      <c r="N85" s="121" t="e">
        <f>L85+L86+M85</f>
        <v>#VALUE!</v>
      </c>
      <c r="O85" s="123"/>
    </row>
    <row r="86" spans="1:18" ht="17.100000000000001" customHeight="1">
      <c r="A86" s="98"/>
      <c r="B86" s="98"/>
      <c r="C86" s="7">
        <v>1</v>
      </c>
      <c r="D86" s="7" t="s">
        <v>4</v>
      </c>
      <c r="E86" s="75">
        <v>3</v>
      </c>
      <c r="F86" s="10">
        <v>3</v>
      </c>
      <c r="G86" s="59"/>
      <c r="H86" s="54" t="s">
        <v>13</v>
      </c>
      <c r="I86" s="62"/>
      <c r="J86" s="14" t="str">
        <f>IF(OR(G86="",I86=""),"",INDEX(俸給表!$A$1:$I$202,MATCH($I86,俸給表!$B:$B,0),MATCH($G86,俸給表!$2:$2,0)))</f>
        <v/>
      </c>
      <c r="K86" s="76" t="e">
        <f>VLOOKUP(G86,俸給表!$K$3:$L$7,2,0)</f>
        <v>#N/A</v>
      </c>
      <c r="L86" s="27" t="e">
        <f t="shared" si="2"/>
        <v>#VALUE!</v>
      </c>
      <c r="M86" s="120"/>
      <c r="N86" s="122"/>
      <c r="O86" s="124"/>
      <c r="Q86" s="126" t="s">
        <v>14</v>
      </c>
      <c r="R86" s="126"/>
    </row>
    <row r="87" spans="1:18" ht="17.100000000000001" customHeight="1">
      <c r="A87" s="97">
        <v>59</v>
      </c>
      <c r="B87" s="97">
        <v>42</v>
      </c>
      <c r="C87" s="7">
        <v>4</v>
      </c>
      <c r="D87" s="7" t="s">
        <v>4</v>
      </c>
      <c r="E87" s="75">
        <v>12</v>
      </c>
      <c r="F87" s="10">
        <v>9</v>
      </c>
      <c r="G87" s="59"/>
      <c r="H87" s="54" t="s">
        <v>13</v>
      </c>
      <c r="I87" s="62"/>
      <c r="J87" s="14" t="str">
        <f>IF(OR(G87="",I87=""),"",INDEX(俸給表!$A$1:$I$202,MATCH($I87,俸給表!$B:$B,0),MATCH($G87,俸給表!$2:$2,0)))</f>
        <v/>
      </c>
      <c r="K87" s="76" t="e">
        <f>VLOOKUP(G87,俸給表!$K$3:$L$7,2,0)</f>
        <v>#N/A</v>
      </c>
      <c r="L87" s="27" t="e">
        <f t="shared" si="2"/>
        <v>#VALUE!</v>
      </c>
      <c r="M87" s="119" t="e">
        <f>J87*俸給表!$K$11*K87</f>
        <v>#VALUE!</v>
      </c>
      <c r="N87" s="121" t="e">
        <f>L87+L88+M87</f>
        <v>#VALUE!</v>
      </c>
      <c r="O87" s="123"/>
      <c r="Q87" s="75" t="s">
        <v>15</v>
      </c>
      <c r="R87" s="75" t="s">
        <v>16</v>
      </c>
    </row>
    <row r="88" spans="1:18" ht="17.100000000000001" customHeight="1" thickBot="1">
      <c r="A88" s="98"/>
      <c r="B88" s="98"/>
      <c r="C88" s="7">
        <v>1</v>
      </c>
      <c r="D88" s="7" t="s">
        <v>4</v>
      </c>
      <c r="E88" s="75">
        <v>3</v>
      </c>
      <c r="F88" s="10">
        <v>3</v>
      </c>
      <c r="G88" s="60"/>
      <c r="H88" s="57" t="s">
        <v>13</v>
      </c>
      <c r="I88" s="63"/>
      <c r="J88" s="14" t="str">
        <f>IF(OR(G88="",I88=""),"",INDEX(俸給表!$A$1:$I$202,MATCH($I88,俸給表!$B:$B,0),MATCH($G88,俸給表!$2:$2,0)))</f>
        <v/>
      </c>
      <c r="K88" s="76" t="e">
        <f>VLOOKUP(G88,俸給表!$K$3:$L$7,2,0)</f>
        <v>#N/A</v>
      </c>
      <c r="L88" s="28" t="e">
        <f t="shared" si="2"/>
        <v>#VALUE!</v>
      </c>
      <c r="M88" s="120"/>
      <c r="N88" s="122"/>
      <c r="O88" s="125"/>
      <c r="Q88" s="75">
        <v>1</v>
      </c>
      <c r="R88" s="77">
        <v>0</v>
      </c>
    </row>
    <row r="89" spans="1:18" ht="17.100000000000001" customHeight="1">
      <c r="F89" s="1"/>
      <c r="G89" s="1"/>
      <c r="H89" s="1"/>
      <c r="J89" s="81" t="s">
        <v>9</v>
      </c>
      <c r="K89" s="22" t="s">
        <v>17</v>
      </c>
      <c r="L89" s="29" t="s">
        <v>18</v>
      </c>
      <c r="M89" s="31"/>
      <c r="O89" s="36"/>
      <c r="Q89" s="75">
        <v>4</v>
      </c>
      <c r="R89" s="77">
        <v>27100</v>
      </c>
    </row>
    <row r="90" spans="1:18" ht="17.100000000000001" customHeight="1" thickBot="1">
      <c r="F90" s="1"/>
      <c r="G90" s="1"/>
      <c r="H90" s="1"/>
      <c r="J90" s="82"/>
      <c r="K90" s="23" t="e">
        <f>SUM(N5:N88)</f>
        <v>#VALUE!</v>
      </c>
      <c r="L90" s="30" t="s">
        <v>19</v>
      </c>
      <c r="M90" s="4"/>
      <c r="Q90" s="75">
        <v>5</v>
      </c>
      <c r="R90" s="77">
        <v>32500</v>
      </c>
    </row>
    <row r="91" spans="1:18" ht="17.100000000000001" customHeight="1" thickBot="1">
      <c r="A91" s="3"/>
      <c r="B91" s="5"/>
      <c r="C91" s="5"/>
      <c r="D91" s="5"/>
      <c r="E91" s="8"/>
      <c r="F91" s="11"/>
      <c r="G91" s="11"/>
      <c r="H91" s="11"/>
      <c r="I91" s="12"/>
      <c r="J91" s="15"/>
      <c r="K91" s="24"/>
      <c r="L91" s="8"/>
      <c r="M91" s="8"/>
      <c r="Q91" s="75">
        <v>6</v>
      </c>
      <c r="R91" s="77">
        <v>43350</v>
      </c>
    </row>
    <row r="92" spans="1:18" ht="17.100000000000001" customHeight="1">
      <c r="B92" s="83" t="s">
        <v>20</v>
      </c>
      <c r="C92" s="86" t="s">
        <v>21</v>
      </c>
      <c r="D92" s="87"/>
      <c r="E92" s="87"/>
      <c r="F92" s="88"/>
      <c r="G92" s="113"/>
      <c r="H92" s="114"/>
      <c r="I92" s="115"/>
      <c r="J92" s="16" t="s">
        <v>22</v>
      </c>
      <c r="K92" s="25" t="s">
        <v>23</v>
      </c>
      <c r="L92" s="92" t="s">
        <v>24</v>
      </c>
      <c r="M92" s="32" t="s">
        <v>25</v>
      </c>
      <c r="N92" s="33"/>
      <c r="Q92" s="75">
        <v>7</v>
      </c>
      <c r="R92" s="77">
        <v>54150</v>
      </c>
    </row>
    <row r="93" spans="1:18" ht="17.100000000000001" customHeight="1" thickBot="1">
      <c r="B93" s="84"/>
      <c r="C93" s="89"/>
      <c r="D93" s="90"/>
      <c r="E93" s="90"/>
      <c r="F93" s="91"/>
      <c r="G93" s="116"/>
      <c r="H93" s="117"/>
      <c r="I93" s="118"/>
      <c r="J93" s="17" t="e">
        <f>J88*47.709</f>
        <v>#VALUE!</v>
      </c>
      <c r="K93" s="95" t="e">
        <f>J93+J95</f>
        <v>#VALUE!</v>
      </c>
      <c r="L93" s="93"/>
      <c r="M93" s="99" t="e">
        <f>K90+K93</f>
        <v>#VALUE!</v>
      </c>
      <c r="N93" s="34"/>
      <c r="Q93" s="75">
        <v>8</v>
      </c>
      <c r="R93" s="77">
        <v>59550</v>
      </c>
    </row>
    <row r="94" spans="1:18" ht="17.100000000000001" customHeight="1" thickTop="1">
      <c r="B94" s="84"/>
      <c r="C94" s="101" t="s">
        <v>26</v>
      </c>
      <c r="D94" s="102"/>
      <c r="E94" s="102"/>
      <c r="F94" s="103"/>
      <c r="G94" s="107" t="s">
        <v>27</v>
      </c>
      <c r="H94" s="108"/>
      <c r="I94" s="109"/>
      <c r="J94" s="18" t="s">
        <v>28</v>
      </c>
      <c r="K94" s="95"/>
      <c r="L94" s="93"/>
      <c r="M94" s="99"/>
      <c r="N94" s="34"/>
      <c r="Q94" s="75">
        <v>9</v>
      </c>
      <c r="R94" s="77">
        <v>65000</v>
      </c>
    </row>
    <row r="95" spans="1:18" ht="17.100000000000001" customHeight="1" thickBot="1">
      <c r="B95" s="85"/>
      <c r="C95" s="104"/>
      <c r="D95" s="105"/>
      <c r="E95" s="105"/>
      <c r="F95" s="106"/>
      <c r="G95" s="110"/>
      <c r="H95" s="111"/>
      <c r="I95" s="112"/>
      <c r="J95" s="19" t="e">
        <f>VLOOKUP(G95,Q87:R95,2)*60</f>
        <v>#N/A</v>
      </c>
      <c r="K95" s="96"/>
      <c r="L95" s="94"/>
      <c r="M95" s="100"/>
      <c r="N95" s="34"/>
      <c r="Q95" s="75">
        <v>10</v>
      </c>
      <c r="R95" s="77">
        <v>70400</v>
      </c>
    </row>
    <row r="96" spans="1:18">
      <c r="J96" s="20"/>
    </row>
    <row r="97" spans="1:15">
      <c r="A97" s="127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</row>
  </sheetData>
  <mergeCells count="223">
    <mergeCell ref="A97:O97"/>
    <mergeCell ref="A5:A6"/>
    <mergeCell ref="B5:B6"/>
    <mergeCell ref="M5:M6"/>
    <mergeCell ref="N5:N6"/>
    <mergeCell ref="O5:O6"/>
    <mergeCell ref="A7:A8"/>
    <mergeCell ref="B7:B8"/>
    <mergeCell ref="M7:M8"/>
    <mergeCell ref="N7:N8"/>
    <mergeCell ref="O7:O8"/>
    <mergeCell ref="A9:A10"/>
    <mergeCell ref="B9:B10"/>
    <mergeCell ref="M9:M10"/>
    <mergeCell ref="N9:N10"/>
    <mergeCell ref="O9:O10"/>
    <mergeCell ref="A11:A12"/>
    <mergeCell ref="B11:B12"/>
    <mergeCell ref="M11:M12"/>
    <mergeCell ref="N11:N12"/>
    <mergeCell ref="O11:O12"/>
    <mergeCell ref="A13:A14"/>
    <mergeCell ref="M13:M14"/>
    <mergeCell ref="N13:N14"/>
    <mergeCell ref="O13:O14"/>
    <mergeCell ref="A15:A16"/>
    <mergeCell ref="B15:B16"/>
    <mergeCell ref="M15:M16"/>
    <mergeCell ref="N15:N16"/>
    <mergeCell ref="O15:O16"/>
    <mergeCell ref="Q86:R86"/>
    <mergeCell ref="A17:A18"/>
    <mergeCell ref="B17:B18"/>
    <mergeCell ref="M17:M18"/>
    <mergeCell ref="N17:N18"/>
    <mergeCell ref="O17:O18"/>
    <mergeCell ref="A19:A20"/>
    <mergeCell ref="B19:B20"/>
    <mergeCell ref="M19:M20"/>
    <mergeCell ref="N19:N20"/>
    <mergeCell ref="O19:O20"/>
    <mergeCell ref="A21:A22"/>
    <mergeCell ref="B21:B22"/>
    <mergeCell ref="M21:M22"/>
    <mergeCell ref="N21:N22"/>
    <mergeCell ref="O21:O22"/>
    <mergeCell ref="A23:A24"/>
    <mergeCell ref="B23:B24"/>
    <mergeCell ref="N23:N24"/>
    <mergeCell ref="O23:O24"/>
    <mergeCell ref="A25:A26"/>
    <mergeCell ref="B25:B26"/>
    <mergeCell ref="M25:M26"/>
    <mergeCell ref="N25:N26"/>
    <mergeCell ref="O25:O26"/>
    <mergeCell ref="A27:A28"/>
    <mergeCell ref="B27:B28"/>
    <mergeCell ref="M27:M28"/>
    <mergeCell ref="N27:N28"/>
    <mergeCell ref="O27:O28"/>
    <mergeCell ref="A29:A30"/>
    <mergeCell ref="B29:B30"/>
    <mergeCell ref="M29:M30"/>
    <mergeCell ref="N29:N30"/>
    <mergeCell ref="O29:O30"/>
    <mergeCell ref="A31:A32"/>
    <mergeCell ref="B31:B32"/>
    <mergeCell ref="M31:M32"/>
    <mergeCell ref="N31:N32"/>
    <mergeCell ref="O31:O32"/>
    <mergeCell ref="A33:A34"/>
    <mergeCell ref="B33:B34"/>
    <mergeCell ref="M33:M34"/>
    <mergeCell ref="N33:N34"/>
    <mergeCell ref="O33:O34"/>
    <mergeCell ref="A35:A36"/>
    <mergeCell ref="B35:B36"/>
    <mergeCell ref="M35:M36"/>
    <mergeCell ref="N35:N36"/>
    <mergeCell ref="O35:O36"/>
    <mergeCell ref="A37:A38"/>
    <mergeCell ref="B37:B38"/>
    <mergeCell ref="M37:M38"/>
    <mergeCell ref="N37:N38"/>
    <mergeCell ref="O37:O38"/>
    <mergeCell ref="A39:A40"/>
    <mergeCell ref="B39:B40"/>
    <mergeCell ref="M39:M40"/>
    <mergeCell ref="N39:N40"/>
    <mergeCell ref="O39:O40"/>
    <mergeCell ref="A41:A42"/>
    <mergeCell ref="B41:B42"/>
    <mergeCell ref="M41:M42"/>
    <mergeCell ref="N41:N42"/>
    <mergeCell ref="O41:O42"/>
    <mergeCell ref="A43:A44"/>
    <mergeCell ref="B43:B44"/>
    <mergeCell ref="M43:M44"/>
    <mergeCell ref="N43:N44"/>
    <mergeCell ref="O43:O44"/>
    <mergeCell ref="A45:A46"/>
    <mergeCell ref="B45:B46"/>
    <mergeCell ref="M45:M46"/>
    <mergeCell ref="N45:N46"/>
    <mergeCell ref="O45:O46"/>
    <mergeCell ref="A47:A48"/>
    <mergeCell ref="B47:B48"/>
    <mergeCell ref="M47:M48"/>
    <mergeCell ref="N47:N48"/>
    <mergeCell ref="O47:O48"/>
    <mergeCell ref="A49:A50"/>
    <mergeCell ref="B49:B50"/>
    <mergeCell ref="M49:M50"/>
    <mergeCell ref="N49:N50"/>
    <mergeCell ref="O49:O50"/>
    <mergeCell ref="A51:A52"/>
    <mergeCell ref="B51:B52"/>
    <mergeCell ref="M51:M52"/>
    <mergeCell ref="N51:N52"/>
    <mergeCell ref="O51:O52"/>
    <mergeCell ref="A53:A54"/>
    <mergeCell ref="B53:B54"/>
    <mergeCell ref="M53:M54"/>
    <mergeCell ref="N53:N54"/>
    <mergeCell ref="O53:O54"/>
    <mergeCell ref="A55:A56"/>
    <mergeCell ref="B55:B56"/>
    <mergeCell ref="M55:M56"/>
    <mergeCell ref="N55:N56"/>
    <mergeCell ref="O55:O56"/>
    <mergeCell ref="A57:A58"/>
    <mergeCell ref="B57:B58"/>
    <mergeCell ref="M57:M58"/>
    <mergeCell ref="N57:N58"/>
    <mergeCell ref="O57:O58"/>
    <mergeCell ref="A59:A60"/>
    <mergeCell ref="B59:B60"/>
    <mergeCell ref="M59:M60"/>
    <mergeCell ref="N59:N60"/>
    <mergeCell ref="O59:O60"/>
    <mergeCell ref="A61:A62"/>
    <mergeCell ref="B61:B62"/>
    <mergeCell ref="M61:M62"/>
    <mergeCell ref="N61:N62"/>
    <mergeCell ref="O61:O62"/>
    <mergeCell ref="A63:A64"/>
    <mergeCell ref="B63:B64"/>
    <mergeCell ref="M63:M64"/>
    <mergeCell ref="N63:N64"/>
    <mergeCell ref="O63:O64"/>
    <mergeCell ref="A65:A66"/>
    <mergeCell ref="B65:B66"/>
    <mergeCell ref="M65:M66"/>
    <mergeCell ref="N65:N66"/>
    <mergeCell ref="O65:O66"/>
    <mergeCell ref="A67:A68"/>
    <mergeCell ref="B67:B68"/>
    <mergeCell ref="M67:M68"/>
    <mergeCell ref="N67:N68"/>
    <mergeCell ref="O67:O68"/>
    <mergeCell ref="A69:A70"/>
    <mergeCell ref="B69:B70"/>
    <mergeCell ref="M69:M70"/>
    <mergeCell ref="N69:N70"/>
    <mergeCell ref="O69:O70"/>
    <mergeCell ref="A71:A72"/>
    <mergeCell ref="B71:B72"/>
    <mergeCell ref="M71:M72"/>
    <mergeCell ref="N71:N72"/>
    <mergeCell ref="O71:O72"/>
    <mergeCell ref="A73:A74"/>
    <mergeCell ref="B73:B74"/>
    <mergeCell ref="M73:M74"/>
    <mergeCell ref="N73:N74"/>
    <mergeCell ref="O73:O74"/>
    <mergeCell ref="A75:A76"/>
    <mergeCell ref="B75:B76"/>
    <mergeCell ref="M75:M76"/>
    <mergeCell ref="N75:N76"/>
    <mergeCell ref="O75:O76"/>
    <mergeCell ref="A77:A78"/>
    <mergeCell ref="B77:B78"/>
    <mergeCell ref="M77:M78"/>
    <mergeCell ref="N77:N78"/>
    <mergeCell ref="O77:O78"/>
    <mergeCell ref="A79:A80"/>
    <mergeCell ref="B79:B80"/>
    <mergeCell ref="M79:M80"/>
    <mergeCell ref="N79:N80"/>
    <mergeCell ref="O79:O80"/>
    <mergeCell ref="A81:A82"/>
    <mergeCell ref="B81:B82"/>
    <mergeCell ref="M81:M82"/>
    <mergeCell ref="N81:N82"/>
    <mergeCell ref="O81:O82"/>
    <mergeCell ref="A83:A84"/>
    <mergeCell ref="B83:B84"/>
    <mergeCell ref="M83:M84"/>
    <mergeCell ref="N83:N84"/>
    <mergeCell ref="O83:O84"/>
    <mergeCell ref="A85:A86"/>
    <mergeCell ref="B85:B86"/>
    <mergeCell ref="M85:M86"/>
    <mergeCell ref="N85:N86"/>
    <mergeCell ref="O85:O86"/>
    <mergeCell ref="A87:A88"/>
    <mergeCell ref="B87:B88"/>
    <mergeCell ref="M87:M88"/>
    <mergeCell ref="N87:N88"/>
    <mergeCell ref="O87:O88"/>
    <mergeCell ref="G4:I4"/>
    <mergeCell ref="J89:J90"/>
    <mergeCell ref="B92:B95"/>
    <mergeCell ref="C92:F93"/>
    <mergeCell ref="L92:L95"/>
    <mergeCell ref="K93:K95"/>
    <mergeCell ref="B13:B14"/>
    <mergeCell ref="M93:M95"/>
    <mergeCell ref="C94:F95"/>
    <mergeCell ref="G94:I94"/>
    <mergeCell ref="G95:I95"/>
    <mergeCell ref="G92:I93"/>
    <mergeCell ref="M23:M24"/>
  </mergeCells>
  <phoneticPr fontId="1"/>
  <conditionalFormatting sqref="G5:G88">
    <cfRule type="containsBlanks" dxfId="5" priority="3">
      <formula>LEN(TRIM(G5))=0</formula>
    </cfRule>
  </conditionalFormatting>
  <conditionalFormatting sqref="G95:I95">
    <cfRule type="containsBlanks" dxfId="4" priority="1">
      <formula>LEN(TRIM(G95))=0</formula>
    </cfRule>
  </conditionalFormatting>
  <conditionalFormatting sqref="I5:I88">
    <cfRule type="containsBlanks" dxfId="3" priority="2">
      <formula>LEN(TRIM(I5))=0</formula>
    </cfRule>
  </conditionalFormatting>
  <printOptions horizontalCentered="1"/>
  <pageMargins left="0.23622047244094491" right="0.23622047244094491" top="0.59055118110236227" bottom="0.62992125984251968" header="0.31496062992125984" footer="0.31496062992125984"/>
  <pageSetup paperSize="9" scale="49" orientation="portrait" r:id="rId1"/>
  <headerFooter>
    <oddHeader>&amp;C&amp;16賃金モデル表　計算シート（関数入・行一） 高卒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3EC5-032E-4E3F-9698-684EF787AE97}">
  <sheetPr>
    <tabColor rgb="FF00B0F0"/>
    <pageSetUpPr fitToPage="1"/>
  </sheetPr>
  <dimension ref="A1:R89"/>
  <sheetViews>
    <sheetView showGridLines="0" zoomScale="80" zoomScaleNormal="80" workbookViewId="0">
      <pane ySplit="4" topLeftCell="A5" activePane="bottomLeft" state="frozen"/>
      <selection pane="bottomLeft" activeCell="A90" sqref="A90"/>
    </sheetView>
  </sheetViews>
  <sheetFormatPr defaultColWidth="9" defaultRowHeight="13.2"/>
  <cols>
    <col min="1" max="1" width="5.21875" style="1" bestFit="1" customWidth="1"/>
    <col min="2" max="2" width="6.44140625" style="1" customWidth="1"/>
    <col min="3" max="3" width="4.6640625" style="1" customWidth="1"/>
    <col min="4" max="4" width="3.77734375" style="1" customWidth="1"/>
    <col min="5" max="5" width="4.6640625" style="1" customWidth="1"/>
    <col min="6" max="6" width="6.109375" style="2" customWidth="1"/>
    <col min="7" max="7" width="5.6640625" style="2" customWidth="1"/>
    <col min="8" max="8" width="3" style="2" customWidth="1"/>
    <col min="9" max="9" width="5.6640625" style="1" customWidth="1"/>
    <col min="10" max="10" width="16.88671875" style="1" bestFit="1" customWidth="1"/>
    <col min="11" max="11" width="16.109375" style="1" bestFit="1" customWidth="1"/>
    <col min="12" max="13" width="15.6640625" style="1" customWidth="1"/>
    <col min="14" max="14" width="17.6640625" style="1" customWidth="1"/>
    <col min="15" max="15" width="9.44140625" style="1" customWidth="1"/>
    <col min="16" max="16" width="4.44140625" style="1" customWidth="1"/>
    <col min="17" max="17" width="6" style="1" customWidth="1"/>
    <col min="18" max="18" width="8.109375" style="1" customWidth="1"/>
    <col min="19" max="19" width="3" style="1" customWidth="1"/>
    <col min="20" max="16384" width="9" style="1"/>
  </cols>
  <sheetData>
    <row r="1" spans="1:15" ht="6" customHeight="1"/>
    <row r="2" spans="1:15" ht="23.25" customHeight="1">
      <c r="F2" s="51" t="s">
        <v>0</v>
      </c>
      <c r="G2" s="51"/>
      <c r="H2" s="51"/>
      <c r="I2" s="26"/>
      <c r="J2" s="26"/>
      <c r="K2" s="50"/>
      <c r="L2" s="50"/>
      <c r="M2" s="50"/>
    </row>
    <row r="3" spans="1:15" ht="14.25" customHeight="1">
      <c r="K3" s="21"/>
      <c r="L3" s="26"/>
    </row>
    <row r="4" spans="1:15" ht="27" thickBot="1">
      <c r="A4" s="74" t="s">
        <v>1</v>
      </c>
      <c r="B4" s="73" t="s">
        <v>2</v>
      </c>
      <c r="C4" s="6" t="s">
        <v>3</v>
      </c>
      <c r="D4" s="6" t="s">
        <v>4</v>
      </c>
      <c r="E4" s="6" t="s">
        <v>3</v>
      </c>
      <c r="F4" s="6" t="s">
        <v>5</v>
      </c>
      <c r="G4" s="78" t="s">
        <v>6</v>
      </c>
      <c r="H4" s="79"/>
      <c r="I4" s="80"/>
      <c r="J4" s="13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35" t="s">
        <v>12</v>
      </c>
    </row>
    <row r="5" spans="1:15" ht="17.100000000000001" customHeight="1">
      <c r="A5" s="97">
        <v>22</v>
      </c>
      <c r="B5" s="97">
        <v>1</v>
      </c>
      <c r="C5" s="7">
        <v>4</v>
      </c>
      <c r="D5" s="7" t="s">
        <v>4</v>
      </c>
      <c r="E5" s="75">
        <v>12</v>
      </c>
      <c r="F5" s="10">
        <v>9</v>
      </c>
      <c r="G5" s="59"/>
      <c r="H5" s="54" t="s">
        <v>13</v>
      </c>
      <c r="I5" s="62"/>
      <c r="J5" s="14" t="str">
        <f>IF(OR(G5="",I5=""),"",INDEX(俸給表!$A$1:$I$202,MATCH($I5,俸給表!$B:$B,0),MATCH($G5,俸給表!$2:$2,0)))</f>
        <v/>
      </c>
      <c r="K5" s="76" t="e">
        <f>VLOOKUP(G5,俸給表!$K$3:$L$7,2,0)</f>
        <v>#N/A</v>
      </c>
      <c r="L5" s="27" t="e">
        <f t="shared" ref="L5:L36" si="0">J5*F5</f>
        <v>#VALUE!</v>
      </c>
      <c r="M5" s="119" t="e">
        <f>J5*俸給表!$K$11*K5</f>
        <v>#VALUE!</v>
      </c>
      <c r="N5" s="121" t="e">
        <f>L5+L6+M5</f>
        <v>#VALUE!</v>
      </c>
      <c r="O5" s="123"/>
    </row>
    <row r="6" spans="1:15" ht="17.100000000000001" customHeight="1">
      <c r="A6" s="98"/>
      <c r="B6" s="98"/>
      <c r="C6" s="7">
        <v>1</v>
      </c>
      <c r="D6" s="7" t="s">
        <v>4</v>
      </c>
      <c r="E6" s="75">
        <v>3</v>
      </c>
      <c r="F6" s="10">
        <v>3</v>
      </c>
      <c r="G6" s="59"/>
      <c r="H6" s="54" t="s">
        <v>13</v>
      </c>
      <c r="I6" s="62"/>
      <c r="J6" s="14" t="str">
        <f>IF(OR(G6="",I6=""),"",INDEX(俸給表!$A$1:$I$202,MATCH($I6,俸給表!$B:$B,0),MATCH($G6,俸給表!$2:$2,0)))</f>
        <v/>
      </c>
      <c r="K6" s="76" t="e">
        <f>VLOOKUP(G6,俸給表!$K$3:$L$7,2,0)</f>
        <v>#N/A</v>
      </c>
      <c r="L6" s="27" t="e">
        <f t="shared" si="0"/>
        <v>#VALUE!</v>
      </c>
      <c r="M6" s="120"/>
      <c r="N6" s="122"/>
      <c r="O6" s="124"/>
    </row>
    <row r="7" spans="1:15" ht="17.100000000000001" customHeight="1">
      <c r="A7" s="97">
        <v>23</v>
      </c>
      <c r="B7" s="97">
        <v>2</v>
      </c>
      <c r="C7" s="7">
        <v>4</v>
      </c>
      <c r="D7" s="7" t="s">
        <v>4</v>
      </c>
      <c r="E7" s="75">
        <v>12</v>
      </c>
      <c r="F7" s="10">
        <v>9</v>
      </c>
      <c r="G7" s="59"/>
      <c r="H7" s="54" t="s">
        <v>13</v>
      </c>
      <c r="I7" s="62"/>
      <c r="J7" s="14" t="str">
        <f>IF(OR(G7="",I7=""),"",INDEX(俸給表!$A$1:$I$202,MATCH($I7,俸給表!$B:$B,0),MATCH($G7,俸給表!$2:$2,0)))</f>
        <v/>
      </c>
      <c r="K7" s="76" t="e">
        <f>VLOOKUP(G7,俸給表!$K$3:$L$7,2,0)</f>
        <v>#N/A</v>
      </c>
      <c r="L7" s="27" t="e">
        <f t="shared" si="0"/>
        <v>#VALUE!</v>
      </c>
      <c r="M7" s="119" t="e">
        <f>J7*俸給表!$K$11*K7</f>
        <v>#VALUE!</v>
      </c>
      <c r="N7" s="121" t="e">
        <f>L7+L8+M7</f>
        <v>#VALUE!</v>
      </c>
      <c r="O7" s="123"/>
    </row>
    <row r="8" spans="1:15" ht="17.100000000000001" customHeight="1">
      <c r="A8" s="98"/>
      <c r="B8" s="98"/>
      <c r="C8" s="7">
        <v>1</v>
      </c>
      <c r="D8" s="7" t="s">
        <v>4</v>
      </c>
      <c r="E8" s="75">
        <v>3</v>
      </c>
      <c r="F8" s="10">
        <v>3</v>
      </c>
      <c r="G8" s="59"/>
      <c r="H8" s="54" t="s">
        <v>13</v>
      </c>
      <c r="I8" s="62"/>
      <c r="J8" s="14" t="str">
        <f>IF(OR(G8="",I8=""),"",INDEX(俸給表!$A$1:$I$202,MATCH($I8,俸給表!$B:$B,0),MATCH($G8,俸給表!$2:$2,0)))</f>
        <v/>
      </c>
      <c r="K8" s="76" t="e">
        <f>VLOOKUP(G8,俸給表!$K$3:$L$7,2,0)</f>
        <v>#N/A</v>
      </c>
      <c r="L8" s="27" t="e">
        <f t="shared" si="0"/>
        <v>#VALUE!</v>
      </c>
      <c r="M8" s="120"/>
      <c r="N8" s="122"/>
      <c r="O8" s="124"/>
    </row>
    <row r="9" spans="1:15" ht="17.100000000000001" customHeight="1">
      <c r="A9" s="97">
        <v>24</v>
      </c>
      <c r="B9" s="97">
        <v>3</v>
      </c>
      <c r="C9" s="7">
        <v>4</v>
      </c>
      <c r="D9" s="7" t="s">
        <v>4</v>
      </c>
      <c r="E9" s="75">
        <v>12</v>
      </c>
      <c r="F9" s="10">
        <v>9</v>
      </c>
      <c r="G9" s="59"/>
      <c r="H9" s="54" t="s">
        <v>13</v>
      </c>
      <c r="I9" s="62"/>
      <c r="J9" s="14" t="str">
        <f>IF(OR(G9="",I9=""),"",INDEX(俸給表!$A$1:$I$202,MATCH($I9,俸給表!$B:$B,0),MATCH($G9,俸給表!$2:$2,0)))</f>
        <v/>
      </c>
      <c r="K9" s="76" t="e">
        <f>VLOOKUP(G9,俸給表!$K$3:$L$7,2,0)</f>
        <v>#N/A</v>
      </c>
      <c r="L9" s="27" t="e">
        <f t="shared" si="0"/>
        <v>#VALUE!</v>
      </c>
      <c r="M9" s="119" t="e">
        <f>J9*俸給表!$K$11*K9</f>
        <v>#VALUE!</v>
      </c>
      <c r="N9" s="121" t="e">
        <f>L9+L10+M9</f>
        <v>#VALUE!</v>
      </c>
      <c r="O9" s="123"/>
    </row>
    <row r="10" spans="1:15" ht="17.100000000000001" customHeight="1">
      <c r="A10" s="98"/>
      <c r="B10" s="98"/>
      <c r="C10" s="7">
        <v>1</v>
      </c>
      <c r="D10" s="7" t="s">
        <v>4</v>
      </c>
      <c r="E10" s="75">
        <v>3</v>
      </c>
      <c r="F10" s="10">
        <v>3</v>
      </c>
      <c r="G10" s="59"/>
      <c r="H10" s="54" t="s">
        <v>13</v>
      </c>
      <c r="I10" s="62"/>
      <c r="J10" s="14" t="str">
        <f>IF(OR(G10="",I10=""),"",INDEX(俸給表!$A$1:$I$202,MATCH($I10,俸給表!$B:$B,0),MATCH($G10,俸給表!$2:$2,0)))</f>
        <v/>
      </c>
      <c r="K10" s="76" t="e">
        <f>VLOOKUP(G10,俸給表!$K$3:$L$7,2,0)</f>
        <v>#N/A</v>
      </c>
      <c r="L10" s="27" t="e">
        <f t="shared" si="0"/>
        <v>#VALUE!</v>
      </c>
      <c r="M10" s="120"/>
      <c r="N10" s="122"/>
      <c r="O10" s="124"/>
    </row>
    <row r="11" spans="1:15" ht="17.100000000000001" customHeight="1">
      <c r="A11" s="97">
        <v>25</v>
      </c>
      <c r="B11" s="97">
        <v>4</v>
      </c>
      <c r="C11" s="7">
        <v>4</v>
      </c>
      <c r="D11" s="7" t="s">
        <v>4</v>
      </c>
      <c r="E11" s="75">
        <v>12</v>
      </c>
      <c r="F11" s="10">
        <v>9</v>
      </c>
      <c r="G11" s="59"/>
      <c r="H11" s="54" t="s">
        <v>13</v>
      </c>
      <c r="I11" s="62"/>
      <c r="J11" s="14" t="str">
        <f>IF(OR(G11="",I11=""),"",INDEX(俸給表!$A$1:$I$202,MATCH($I11,俸給表!$B:$B,0),MATCH($G11,俸給表!$2:$2,0)))</f>
        <v/>
      </c>
      <c r="K11" s="76" t="e">
        <f>VLOOKUP(G11,俸給表!$K$3:$L$7,2,0)</f>
        <v>#N/A</v>
      </c>
      <c r="L11" s="27" t="e">
        <f t="shared" si="0"/>
        <v>#VALUE!</v>
      </c>
      <c r="M11" s="119" t="e">
        <f>J11*俸給表!$K$11*K11</f>
        <v>#VALUE!</v>
      </c>
      <c r="N11" s="121" t="e">
        <f>L11+L12+M11</f>
        <v>#VALUE!</v>
      </c>
      <c r="O11" s="123"/>
    </row>
    <row r="12" spans="1:15" ht="17.100000000000001" customHeight="1">
      <c r="A12" s="98"/>
      <c r="B12" s="98"/>
      <c r="C12" s="7">
        <v>1</v>
      </c>
      <c r="D12" s="7" t="s">
        <v>4</v>
      </c>
      <c r="E12" s="75">
        <v>3</v>
      </c>
      <c r="F12" s="10">
        <v>3</v>
      </c>
      <c r="G12" s="59"/>
      <c r="H12" s="54" t="s">
        <v>13</v>
      </c>
      <c r="I12" s="62"/>
      <c r="J12" s="14" t="str">
        <f>IF(OR(G12="",I12=""),"",INDEX(俸給表!$A$1:$I$202,MATCH($I12,俸給表!$B:$B,0),MATCH($G12,俸給表!$2:$2,0)))</f>
        <v/>
      </c>
      <c r="K12" s="76" t="e">
        <f>VLOOKUP(G12,俸給表!$K$3:$L$7,2,0)</f>
        <v>#N/A</v>
      </c>
      <c r="L12" s="27" t="e">
        <f t="shared" si="0"/>
        <v>#VALUE!</v>
      </c>
      <c r="M12" s="120"/>
      <c r="N12" s="122"/>
      <c r="O12" s="124"/>
    </row>
    <row r="13" spans="1:15" ht="17.100000000000001" customHeight="1">
      <c r="A13" s="97">
        <v>26</v>
      </c>
      <c r="B13" s="97">
        <v>5</v>
      </c>
      <c r="C13" s="7">
        <v>4</v>
      </c>
      <c r="D13" s="7" t="s">
        <v>4</v>
      </c>
      <c r="E13" s="75">
        <v>12</v>
      </c>
      <c r="F13" s="10">
        <v>9</v>
      </c>
      <c r="G13" s="59"/>
      <c r="H13" s="54" t="s">
        <v>13</v>
      </c>
      <c r="I13" s="62"/>
      <c r="J13" s="14" t="str">
        <f>IF(OR(G13="",I13=""),"",INDEX(俸給表!$A$1:$I$202,MATCH($I13,俸給表!$B:$B,0),MATCH($G13,俸給表!$2:$2,0)))</f>
        <v/>
      </c>
      <c r="K13" s="76" t="e">
        <f>VLOOKUP(G13,俸給表!$K$3:$L$7,2,0)</f>
        <v>#N/A</v>
      </c>
      <c r="L13" s="27" t="e">
        <f t="shared" si="0"/>
        <v>#VALUE!</v>
      </c>
      <c r="M13" s="119" t="e">
        <f>J13*俸給表!$K$11*K13</f>
        <v>#VALUE!</v>
      </c>
      <c r="N13" s="121" t="e">
        <f>L13+L14+M13</f>
        <v>#VALUE!</v>
      </c>
      <c r="O13" s="123"/>
    </row>
    <row r="14" spans="1:15" ht="17.100000000000001" customHeight="1">
      <c r="A14" s="98"/>
      <c r="B14" s="98"/>
      <c r="C14" s="7">
        <v>1</v>
      </c>
      <c r="D14" s="7" t="s">
        <v>4</v>
      </c>
      <c r="E14" s="75">
        <v>3</v>
      </c>
      <c r="F14" s="10">
        <v>3</v>
      </c>
      <c r="G14" s="59"/>
      <c r="H14" s="54" t="s">
        <v>13</v>
      </c>
      <c r="I14" s="62"/>
      <c r="J14" s="14" t="str">
        <f>IF(OR(G14="",I14=""),"",INDEX(俸給表!$A$1:$I$202,MATCH($I14,俸給表!$B:$B,0),MATCH($G14,俸給表!$2:$2,0)))</f>
        <v/>
      </c>
      <c r="K14" s="76" t="e">
        <f>VLOOKUP(G14,俸給表!$K$3:$L$7,2,0)</f>
        <v>#N/A</v>
      </c>
      <c r="L14" s="27" t="e">
        <f t="shared" si="0"/>
        <v>#VALUE!</v>
      </c>
      <c r="M14" s="120"/>
      <c r="N14" s="122"/>
      <c r="O14" s="124"/>
    </row>
    <row r="15" spans="1:15" ht="17.100000000000001" customHeight="1">
      <c r="A15" s="97">
        <v>27</v>
      </c>
      <c r="B15" s="97">
        <v>6</v>
      </c>
      <c r="C15" s="7">
        <v>4</v>
      </c>
      <c r="D15" s="7" t="s">
        <v>4</v>
      </c>
      <c r="E15" s="75">
        <v>12</v>
      </c>
      <c r="F15" s="10">
        <v>9</v>
      </c>
      <c r="G15" s="59"/>
      <c r="H15" s="54" t="s">
        <v>13</v>
      </c>
      <c r="I15" s="62"/>
      <c r="J15" s="14" t="str">
        <f>IF(OR(G15="",I15=""),"",INDEX(俸給表!$A$1:$I$202,MATCH($I15,俸給表!$B:$B,0),MATCH($G15,俸給表!$2:$2,0)))</f>
        <v/>
      </c>
      <c r="K15" s="76" t="e">
        <f>VLOOKUP(G15,俸給表!$K$3:$L$7,2,0)</f>
        <v>#N/A</v>
      </c>
      <c r="L15" s="27" t="e">
        <f t="shared" si="0"/>
        <v>#VALUE!</v>
      </c>
      <c r="M15" s="119" t="e">
        <f>J15*俸給表!$K$11*K15</f>
        <v>#VALUE!</v>
      </c>
      <c r="N15" s="121" t="e">
        <f>L15+L16+M15</f>
        <v>#VALUE!</v>
      </c>
      <c r="O15" s="123"/>
    </row>
    <row r="16" spans="1:15" ht="17.100000000000001" customHeight="1">
      <c r="A16" s="98"/>
      <c r="B16" s="98"/>
      <c r="C16" s="7">
        <v>1</v>
      </c>
      <c r="D16" s="7" t="s">
        <v>4</v>
      </c>
      <c r="E16" s="75">
        <v>3</v>
      </c>
      <c r="F16" s="10">
        <v>3</v>
      </c>
      <c r="G16" s="59"/>
      <c r="H16" s="54" t="s">
        <v>13</v>
      </c>
      <c r="I16" s="62"/>
      <c r="J16" s="14" t="str">
        <f>IF(OR(G16="",I16=""),"",INDEX(俸給表!$A$1:$I$202,MATCH($I16,俸給表!$B:$B,0),MATCH($G16,俸給表!$2:$2,0)))</f>
        <v/>
      </c>
      <c r="K16" s="76" t="e">
        <f>VLOOKUP(G16,俸給表!$K$3:$L$7,2,0)</f>
        <v>#N/A</v>
      </c>
      <c r="L16" s="27" t="e">
        <f t="shared" si="0"/>
        <v>#VALUE!</v>
      </c>
      <c r="M16" s="120"/>
      <c r="N16" s="122"/>
      <c r="O16" s="124"/>
    </row>
    <row r="17" spans="1:15" ht="17.100000000000001" customHeight="1">
      <c r="A17" s="97">
        <v>28</v>
      </c>
      <c r="B17" s="97">
        <v>7</v>
      </c>
      <c r="C17" s="7">
        <v>4</v>
      </c>
      <c r="D17" s="7" t="s">
        <v>4</v>
      </c>
      <c r="E17" s="75">
        <v>12</v>
      </c>
      <c r="F17" s="10">
        <v>9</v>
      </c>
      <c r="G17" s="59"/>
      <c r="H17" s="54" t="s">
        <v>13</v>
      </c>
      <c r="I17" s="62"/>
      <c r="J17" s="14" t="str">
        <f>IF(OR(G17="",I17=""),"",INDEX(俸給表!$A$1:$I$202,MATCH($I17,俸給表!$B:$B,0),MATCH($G17,俸給表!$2:$2,0)))</f>
        <v/>
      </c>
      <c r="K17" s="76" t="e">
        <f>VLOOKUP(G17,俸給表!$K$3:$L$7,2,0)</f>
        <v>#N/A</v>
      </c>
      <c r="L17" s="27" t="e">
        <f t="shared" si="0"/>
        <v>#VALUE!</v>
      </c>
      <c r="M17" s="119" t="e">
        <f>J17*俸給表!$K$11*K17</f>
        <v>#VALUE!</v>
      </c>
      <c r="N17" s="121" t="e">
        <f>L17+L18+M17</f>
        <v>#VALUE!</v>
      </c>
      <c r="O17" s="123"/>
    </row>
    <row r="18" spans="1:15" ht="17.100000000000001" customHeight="1">
      <c r="A18" s="98"/>
      <c r="B18" s="98"/>
      <c r="C18" s="7">
        <v>1</v>
      </c>
      <c r="D18" s="7" t="s">
        <v>4</v>
      </c>
      <c r="E18" s="75">
        <v>3</v>
      </c>
      <c r="F18" s="10">
        <v>3</v>
      </c>
      <c r="G18" s="59"/>
      <c r="H18" s="54" t="s">
        <v>13</v>
      </c>
      <c r="I18" s="62"/>
      <c r="J18" s="14" t="str">
        <f>IF(OR(G18="",I18=""),"",INDEX(俸給表!$A$1:$I$202,MATCH($I18,俸給表!$B:$B,0),MATCH($G18,俸給表!$2:$2,0)))</f>
        <v/>
      </c>
      <c r="K18" s="76" t="e">
        <f>VLOOKUP(G18,俸給表!$K$3:$L$7,2,0)</f>
        <v>#N/A</v>
      </c>
      <c r="L18" s="27" t="e">
        <f t="shared" si="0"/>
        <v>#VALUE!</v>
      </c>
      <c r="M18" s="120"/>
      <c r="N18" s="122"/>
      <c r="O18" s="124"/>
    </row>
    <row r="19" spans="1:15" ht="17.100000000000001" customHeight="1">
      <c r="A19" s="97">
        <v>29</v>
      </c>
      <c r="B19" s="97">
        <v>8</v>
      </c>
      <c r="C19" s="7">
        <v>4</v>
      </c>
      <c r="D19" s="7" t="s">
        <v>4</v>
      </c>
      <c r="E19" s="75">
        <v>12</v>
      </c>
      <c r="F19" s="10">
        <v>9</v>
      </c>
      <c r="G19" s="59"/>
      <c r="H19" s="54" t="s">
        <v>13</v>
      </c>
      <c r="I19" s="62"/>
      <c r="J19" s="14" t="str">
        <f>IF(OR(G19="",I19=""),"",INDEX(俸給表!$A$1:$I$202,MATCH($I19,俸給表!$B:$B,0),MATCH($G19,俸給表!$2:$2,0)))</f>
        <v/>
      </c>
      <c r="K19" s="76" t="e">
        <f>VLOOKUP(G19,俸給表!$K$3:$L$7,2,0)</f>
        <v>#N/A</v>
      </c>
      <c r="L19" s="27" t="e">
        <f t="shared" si="0"/>
        <v>#VALUE!</v>
      </c>
      <c r="M19" s="119" t="e">
        <f>J19*俸給表!$K$11*K19</f>
        <v>#VALUE!</v>
      </c>
      <c r="N19" s="121" t="e">
        <f>L19+L20+M19</f>
        <v>#VALUE!</v>
      </c>
      <c r="O19" s="123"/>
    </row>
    <row r="20" spans="1:15" ht="17.100000000000001" customHeight="1">
      <c r="A20" s="98"/>
      <c r="B20" s="98"/>
      <c r="C20" s="7">
        <v>1</v>
      </c>
      <c r="D20" s="7" t="s">
        <v>4</v>
      </c>
      <c r="E20" s="75">
        <v>3</v>
      </c>
      <c r="F20" s="10">
        <v>3</v>
      </c>
      <c r="G20" s="59"/>
      <c r="H20" s="54" t="s">
        <v>13</v>
      </c>
      <c r="I20" s="62"/>
      <c r="J20" s="14" t="str">
        <f>IF(OR(G20="",I20=""),"",INDEX(俸給表!$A$1:$I$202,MATCH($I20,俸給表!$B:$B,0),MATCH($G20,俸給表!$2:$2,0)))</f>
        <v/>
      </c>
      <c r="K20" s="76" t="e">
        <f>VLOOKUP(G20,俸給表!$K$3:$L$7,2,0)</f>
        <v>#N/A</v>
      </c>
      <c r="L20" s="27" t="e">
        <f t="shared" si="0"/>
        <v>#VALUE!</v>
      </c>
      <c r="M20" s="120"/>
      <c r="N20" s="122"/>
      <c r="O20" s="124"/>
    </row>
    <row r="21" spans="1:15" ht="17.100000000000001" customHeight="1">
      <c r="A21" s="97">
        <v>30</v>
      </c>
      <c r="B21" s="97">
        <v>9</v>
      </c>
      <c r="C21" s="7">
        <v>4</v>
      </c>
      <c r="D21" s="7" t="s">
        <v>4</v>
      </c>
      <c r="E21" s="75">
        <v>12</v>
      </c>
      <c r="F21" s="10">
        <v>9</v>
      </c>
      <c r="G21" s="59"/>
      <c r="H21" s="54" t="s">
        <v>13</v>
      </c>
      <c r="I21" s="62"/>
      <c r="J21" s="14" t="str">
        <f>IF(OR(G21="",I21=""),"",INDEX(俸給表!$A$1:$I$202,MATCH($I21,俸給表!$B:$B,0),MATCH($G21,俸給表!$2:$2,0)))</f>
        <v/>
      </c>
      <c r="K21" s="76" t="e">
        <f>VLOOKUP(G21,俸給表!$K$3:$L$7,2,0)</f>
        <v>#N/A</v>
      </c>
      <c r="L21" s="27" t="e">
        <f t="shared" si="0"/>
        <v>#VALUE!</v>
      </c>
      <c r="M21" s="119" t="e">
        <f>J21*俸給表!$K$11*K21</f>
        <v>#VALUE!</v>
      </c>
      <c r="N21" s="121" t="e">
        <f>L21+L22+M21</f>
        <v>#VALUE!</v>
      </c>
      <c r="O21" s="123"/>
    </row>
    <row r="22" spans="1:15" ht="17.100000000000001" customHeight="1">
      <c r="A22" s="98"/>
      <c r="B22" s="98"/>
      <c r="C22" s="7">
        <v>1</v>
      </c>
      <c r="D22" s="7" t="s">
        <v>4</v>
      </c>
      <c r="E22" s="75">
        <v>3</v>
      </c>
      <c r="F22" s="10">
        <v>3</v>
      </c>
      <c r="G22" s="59"/>
      <c r="H22" s="54" t="s">
        <v>13</v>
      </c>
      <c r="I22" s="62"/>
      <c r="J22" s="14" t="str">
        <f>IF(OR(G22="",I22=""),"",INDEX(俸給表!$A$1:$I$202,MATCH($I22,俸給表!$B:$B,0),MATCH($G22,俸給表!$2:$2,0)))</f>
        <v/>
      </c>
      <c r="K22" s="76" t="e">
        <f>VLOOKUP(G22,俸給表!$K$3:$L$7,2,0)</f>
        <v>#N/A</v>
      </c>
      <c r="L22" s="27" t="e">
        <f t="shared" si="0"/>
        <v>#VALUE!</v>
      </c>
      <c r="M22" s="120"/>
      <c r="N22" s="122"/>
      <c r="O22" s="124"/>
    </row>
    <row r="23" spans="1:15" ht="17.100000000000001" customHeight="1">
      <c r="A23" s="97">
        <v>31</v>
      </c>
      <c r="B23" s="97">
        <v>10</v>
      </c>
      <c r="C23" s="7">
        <v>4</v>
      </c>
      <c r="D23" s="7" t="s">
        <v>4</v>
      </c>
      <c r="E23" s="75">
        <v>12</v>
      </c>
      <c r="F23" s="10">
        <v>9</v>
      </c>
      <c r="G23" s="59"/>
      <c r="H23" s="54" t="s">
        <v>13</v>
      </c>
      <c r="I23" s="62"/>
      <c r="J23" s="14" t="str">
        <f>IF(OR(G23="",I23=""),"",INDEX(俸給表!$A$1:$I$202,MATCH($I23,俸給表!$B:$B,0),MATCH($G23,俸給表!$2:$2,0)))</f>
        <v/>
      </c>
      <c r="K23" s="76" t="e">
        <f>VLOOKUP(G23,俸給表!$K$3:$L$7,2,0)</f>
        <v>#N/A</v>
      </c>
      <c r="L23" s="27" t="e">
        <f t="shared" si="0"/>
        <v>#VALUE!</v>
      </c>
      <c r="M23" s="119" t="e">
        <f>J23*俸給表!$K$11*K23</f>
        <v>#VALUE!</v>
      </c>
      <c r="N23" s="121" t="e">
        <f>L23+L24+M23</f>
        <v>#VALUE!</v>
      </c>
      <c r="O23" s="123"/>
    </row>
    <row r="24" spans="1:15" ht="17.100000000000001" customHeight="1">
      <c r="A24" s="98"/>
      <c r="B24" s="98"/>
      <c r="C24" s="7">
        <v>1</v>
      </c>
      <c r="D24" s="7" t="s">
        <v>4</v>
      </c>
      <c r="E24" s="75">
        <v>3</v>
      </c>
      <c r="F24" s="10">
        <v>3</v>
      </c>
      <c r="G24" s="59"/>
      <c r="H24" s="54" t="s">
        <v>13</v>
      </c>
      <c r="I24" s="62"/>
      <c r="J24" s="14" t="str">
        <f>IF(OR(G24="",I24=""),"",INDEX(俸給表!$A$1:$I$202,MATCH($I24,俸給表!$B:$B,0),MATCH($G24,俸給表!$2:$2,0)))</f>
        <v/>
      </c>
      <c r="K24" s="76" t="e">
        <f>VLOOKUP(G24,俸給表!$K$3:$L$7,2,0)</f>
        <v>#N/A</v>
      </c>
      <c r="L24" s="27" t="e">
        <f t="shared" si="0"/>
        <v>#VALUE!</v>
      </c>
      <c r="M24" s="120"/>
      <c r="N24" s="122"/>
      <c r="O24" s="124"/>
    </row>
    <row r="25" spans="1:15" ht="17.100000000000001" customHeight="1">
      <c r="A25" s="97">
        <v>32</v>
      </c>
      <c r="B25" s="97">
        <v>11</v>
      </c>
      <c r="C25" s="7">
        <v>4</v>
      </c>
      <c r="D25" s="7" t="s">
        <v>4</v>
      </c>
      <c r="E25" s="75">
        <v>12</v>
      </c>
      <c r="F25" s="10">
        <v>9</v>
      </c>
      <c r="G25" s="59"/>
      <c r="H25" s="54" t="s">
        <v>13</v>
      </c>
      <c r="I25" s="62"/>
      <c r="J25" s="14" t="str">
        <f>IF(OR(G25="",I25=""),"",INDEX(俸給表!$A$1:$I$202,MATCH($I25,俸給表!$B:$B,0),MATCH($G25,俸給表!$2:$2,0)))</f>
        <v/>
      </c>
      <c r="K25" s="76" t="e">
        <f>VLOOKUP(G25,俸給表!$K$3:$L$7,2,0)</f>
        <v>#N/A</v>
      </c>
      <c r="L25" s="27" t="e">
        <f t="shared" si="0"/>
        <v>#VALUE!</v>
      </c>
      <c r="M25" s="119" t="e">
        <f>J25*俸給表!$K$11*K25</f>
        <v>#VALUE!</v>
      </c>
      <c r="N25" s="121" t="e">
        <f>L25+L26+M25</f>
        <v>#VALUE!</v>
      </c>
      <c r="O25" s="123"/>
    </row>
    <row r="26" spans="1:15" ht="17.100000000000001" customHeight="1">
      <c r="A26" s="98"/>
      <c r="B26" s="98"/>
      <c r="C26" s="7">
        <v>1</v>
      </c>
      <c r="D26" s="7" t="s">
        <v>4</v>
      </c>
      <c r="E26" s="75">
        <v>3</v>
      </c>
      <c r="F26" s="10">
        <v>3</v>
      </c>
      <c r="G26" s="59"/>
      <c r="H26" s="54" t="s">
        <v>13</v>
      </c>
      <c r="I26" s="62"/>
      <c r="J26" s="14" t="str">
        <f>IF(OR(G26="",I26=""),"",INDEX(俸給表!$A$1:$I$202,MATCH($I26,俸給表!$B:$B,0),MATCH($G26,俸給表!$2:$2,0)))</f>
        <v/>
      </c>
      <c r="K26" s="76" t="e">
        <f>VLOOKUP(G26,俸給表!$K$3:$L$7,2,0)</f>
        <v>#N/A</v>
      </c>
      <c r="L26" s="27" t="e">
        <f t="shared" si="0"/>
        <v>#VALUE!</v>
      </c>
      <c r="M26" s="120"/>
      <c r="N26" s="122"/>
      <c r="O26" s="124"/>
    </row>
    <row r="27" spans="1:15" ht="17.100000000000001" customHeight="1">
      <c r="A27" s="97">
        <v>33</v>
      </c>
      <c r="B27" s="97">
        <v>12</v>
      </c>
      <c r="C27" s="7">
        <v>4</v>
      </c>
      <c r="D27" s="7" t="s">
        <v>4</v>
      </c>
      <c r="E27" s="75">
        <v>12</v>
      </c>
      <c r="F27" s="10">
        <v>9</v>
      </c>
      <c r="G27" s="59"/>
      <c r="H27" s="54" t="s">
        <v>13</v>
      </c>
      <c r="I27" s="62"/>
      <c r="J27" s="14" t="str">
        <f>IF(OR(G27="",I27=""),"",INDEX(俸給表!$A$1:$I$202,MATCH($I27,俸給表!$B:$B,0),MATCH($G27,俸給表!$2:$2,0)))</f>
        <v/>
      </c>
      <c r="K27" s="76" t="e">
        <f>VLOOKUP(G27,俸給表!$K$3:$L$7,2,0)</f>
        <v>#N/A</v>
      </c>
      <c r="L27" s="27" t="e">
        <f t="shared" si="0"/>
        <v>#VALUE!</v>
      </c>
      <c r="M27" s="119" t="e">
        <f>J27*俸給表!$K$11*K27</f>
        <v>#VALUE!</v>
      </c>
      <c r="N27" s="121" t="e">
        <f>L27+L28+M27</f>
        <v>#VALUE!</v>
      </c>
      <c r="O27" s="123"/>
    </row>
    <row r="28" spans="1:15" ht="17.100000000000001" customHeight="1">
      <c r="A28" s="98"/>
      <c r="B28" s="98"/>
      <c r="C28" s="7">
        <v>1</v>
      </c>
      <c r="D28" s="7" t="s">
        <v>4</v>
      </c>
      <c r="E28" s="75">
        <v>3</v>
      </c>
      <c r="F28" s="10">
        <v>3</v>
      </c>
      <c r="G28" s="59"/>
      <c r="H28" s="54" t="s">
        <v>13</v>
      </c>
      <c r="I28" s="62"/>
      <c r="J28" s="14" t="str">
        <f>IF(OR(G28="",I28=""),"",INDEX(俸給表!$A$1:$I$202,MATCH($I28,俸給表!$B:$B,0),MATCH($G28,俸給表!$2:$2,0)))</f>
        <v/>
      </c>
      <c r="K28" s="76" t="e">
        <f>VLOOKUP(G28,俸給表!$K$3:$L$7,2,0)</f>
        <v>#N/A</v>
      </c>
      <c r="L28" s="27" t="e">
        <f t="shared" si="0"/>
        <v>#VALUE!</v>
      </c>
      <c r="M28" s="120"/>
      <c r="N28" s="122"/>
      <c r="O28" s="124"/>
    </row>
    <row r="29" spans="1:15" ht="17.100000000000001" customHeight="1">
      <c r="A29" s="97">
        <v>34</v>
      </c>
      <c r="B29" s="97">
        <v>13</v>
      </c>
      <c r="C29" s="7">
        <v>4</v>
      </c>
      <c r="D29" s="7" t="s">
        <v>4</v>
      </c>
      <c r="E29" s="75">
        <v>12</v>
      </c>
      <c r="F29" s="10">
        <v>9</v>
      </c>
      <c r="G29" s="59"/>
      <c r="H29" s="54" t="s">
        <v>13</v>
      </c>
      <c r="I29" s="62"/>
      <c r="J29" s="14" t="str">
        <f>IF(OR(G29="",I29=""),"",INDEX(俸給表!$A$1:$I$202,MATCH($I29,俸給表!$B:$B,0),MATCH($G29,俸給表!$2:$2,0)))</f>
        <v/>
      </c>
      <c r="K29" s="76" t="e">
        <f>VLOOKUP(G29,俸給表!$K$3:$L$7,2,0)</f>
        <v>#N/A</v>
      </c>
      <c r="L29" s="27" t="e">
        <f t="shared" si="0"/>
        <v>#VALUE!</v>
      </c>
      <c r="M29" s="119" t="e">
        <f>J29*俸給表!$K$11*K29</f>
        <v>#VALUE!</v>
      </c>
      <c r="N29" s="121" t="e">
        <f>L29+L30+M29</f>
        <v>#VALUE!</v>
      </c>
      <c r="O29" s="123"/>
    </row>
    <row r="30" spans="1:15" ht="17.100000000000001" customHeight="1">
      <c r="A30" s="98"/>
      <c r="B30" s="98"/>
      <c r="C30" s="7">
        <v>1</v>
      </c>
      <c r="D30" s="7" t="s">
        <v>4</v>
      </c>
      <c r="E30" s="75">
        <v>3</v>
      </c>
      <c r="F30" s="10">
        <v>3</v>
      </c>
      <c r="G30" s="59"/>
      <c r="H30" s="54" t="s">
        <v>13</v>
      </c>
      <c r="I30" s="62"/>
      <c r="J30" s="14" t="str">
        <f>IF(OR(G30="",I30=""),"",INDEX(俸給表!$A$1:$I$202,MATCH($I30,俸給表!$B:$B,0),MATCH($G30,俸給表!$2:$2,0)))</f>
        <v/>
      </c>
      <c r="K30" s="76" t="e">
        <f>VLOOKUP(G30,俸給表!$K$3:$L$7,2,0)</f>
        <v>#N/A</v>
      </c>
      <c r="L30" s="27" t="e">
        <f t="shared" si="0"/>
        <v>#VALUE!</v>
      </c>
      <c r="M30" s="120"/>
      <c r="N30" s="122"/>
      <c r="O30" s="124"/>
    </row>
    <row r="31" spans="1:15" ht="17.100000000000001" customHeight="1">
      <c r="A31" s="97">
        <v>35</v>
      </c>
      <c r="B31" s="97">
        <v>14</v>
      </c>
      <c r="C31" s="7">
        <v>4</v>
      </c>
      <c r="D31" s="7" t="s">
        <v>4</v>
      </c>
      <c r="E31" s="75">
        <v>12</v>
      </c>
      <c r="F31" s="10">
        <v>9</v>
      </c>
      <c r="G31" s="59"/>
      <c r="H31" s="54" t="s">
        <v>13</v>
      </c>
      <c r="I31" s="62"/>
      <c r="J31" s="14" t="str">
        <f>IF(OR(G31="",I31=""),"",INDEX(俸給表!$A$1:$I$202,MATCH($I31,俸給表!$B:$B,0),MATCH($G31,俸給表!$2:$2,0)))</f>
        <v/>
      </c>
      <c r="K31" s="76" t="e">
        <f>VLOOKUP(G31,俸給表!$K$3:$L$7,2,0)</f>
        <v>#N/A</v>
      </c>
      <c r="L31" s="27" t="e">
        <f t="shared" si="0"/>
        <v>#VALUE!</v>
      </c>
      <c r="M31" s="119" t="e">
        <f>J31*俸給表!$K$11*K31</f>
        <v>#VALUE!</v>
      </c>
      <c r="N31" s="121" t="e">
        <f>L31+L32+M31</f>
        <v>#VALUE!</v>
      </c>
      <c r="O31" s="123"/>
    </row>
    <row r="32" spans="1:15" ht="17.100000000000001" customHeight="1">
      <c r="A32" s="98"/>
      <c r="B32" s="98"/>
      <c r="C32" s="7">
        <v>1</v>
      </c>
      <c r="D32" s="7" t="s">
        <v>4</v>
      </c>
      <c r="E32" s="75">
        <v>3</v>
      </c>
      <c r="F32" s="10">
        <v>3</v>
      </c>
      <c r="G32" s="59"/>
      <c r="H32" s="54" t="s">
        <v>13</v>
      </c>
      <c r="I32" s="62"/>
      <c r="J32" s="14" t="str">
        <f>IF(OR(G32="",I32=""),"",INDEX(俸給表!$A$1:$I$202,MATCH($I32,俸給表!$B:$B,0),MATCH($G32,俸給表!$2:$2,0)))</f>
        <v/>
      </c>
      <c r="K32" s="76" t="e">
        <f>VLOOKUP(G32,俸給表!$K$3:$L$7,2,0)</f>
        <v>#N/A</v>
      </c>
      <c r="L32" s="27" t="e">
        <f t="shared" si="0"/>
        <v>#VALUE!</v>
      </c>
      <c r="M32" s="120"/>
      <c r="N32" s="122"/>
      <c r="O32" s="124"/>
    </row>
    <row r="33" spans="1:15" ht="17.100000000000001" customHeight="1">
      <c r="A33" s="97">
        <v>36</v>
      </c>
      <c r="B33" s="97">
        <v>15</v>
      </c>
      <c r="C33" s="7">
        <v>4</v>
      </c>
      <c r="D33" s="7" t="s">
        <v>4</v>
      </c>
      <c r="E33" s="75">
        <v>12</v>
      </c>
      <c r="F33" s="10">
        <v>9</v>
      </c>
      <c r="G33" s="59"/>
      <c r="H33" s="54" t="s">
        <v>13</v>
      </c>
      <c r="I33" s="62"/>
      <c r="J33" s="14" t="str">
        <f>IF(OR(G33="",I33=""),"",INDEX(俸給表!$A$1:$I$202,MATCH($I33,俸給表!$B:$B,0),MATCH($G33,俸給表!$2:$2,0)))</f>
        <v/>
      </c>
      <c r="K33" s="76" t="e">
        <f>VLOOKUP(G33,俸給表!$K$3:$L$7,2,0)</f>
        <v>#N/A</v>
      </c>
      <c r="L33" s="27" t="e">
        <f t="shared" si="0"/>
        <v>#VALUE!</v>
      </c>
      <c r="M33" s="119" t="e">
        <f>J33*俸給表!$K$11*K33</f>
        <v>#VALUE!</v>
      </c>
      <c r="N33" s="121" t="e">
        <f>L33+L34+M33</f>
        <v>#VALUE!</v>
      </c>
      <c r="O33" s="123"/>
    </row>
    <row r="34" spans="1:15" ht="17.100000000000001" customHeight="1">
      <c r="A34" s="98"/>
      <c r="B34" s="98"/>
      <c r="C34" s="7">
        <v>1</v>
      </c>
      <c r="D34" s="7" t="s">
        <v>4</v>
      </c>
      <c r="E34" s="75">
        <v>3</v>
      </c>
      <c r="F34" s="10">
        <v>3</v>
      </c>
      <c r="G34" s="59"/>
      <c r="H34" s="54" t="s">
        <v>13</v>
      </c>
      <c r="I34" s="62"/>
      <c r="J34" s="14" t="str">
        <f>IF(OR(G34="",I34=""),"",INDEX(俸給表!$A$1:$I$202,MATCH($I34,俸給表!$B:$B,0),MATCH($G34,俸給表!$2:$2,0)))</f>
        <v/>
      </c>
      <c r="K34" s="76" t="e">
        <f>VLOOKUP(G34,俸給表!$K$3:$L$7,2,0)</f>
        <v>#N/A</v>
      </c>
      <c r="L34" s="27" t="e">
        <f t="shared" si="0"/>
        <v>#VALUE!</v>
      </c>
      <c r="M34" s="120"/>
      <c r="N34" s="122"/>
      <c r="O34" s="124"/>
    </row>
    <row r="35" spans="1:15" ht="17.100000000000001" customHeight="1">
      <c r="A35" s="97">
        <v>37</v>
      </c>
      <c r="B35" s="97">
        <v>16</v>
      </c>
      <c r="C35" s="7">
        <v>4</v>
      </c>
      <c r="D35" s="7" t="s">
        <v>4</v>
      </c>
      <c r="E35" s="75">
        <v>12</v>
      </c>
      <c r="F35" s="10">
        <v>9</v>
      </c>
      <c r="G35" s="59"/>
      <c r="H35" s="54" t="s">
        <v>13</v>
      </c>
      <c r="I35" s="62"/>
      <c r="J35" s="14" t="str">
        <f>IF(OR(G35="",I35=""),"",INDEX(俸給表!$A$1:$I$202,MATCH($I35,俸給表!$B:$B,0),MATCH($G35,俸給表!$2:$2,0)))</f>
        <v/>
      </c>
      <c r="K35" s="76" t="e">
        <f>VLOOKUP(G35,俸給表!$K$3:$L$7,2,0)</f>
        <v>#N/A</v>
      </c>
      <c r="L35" s="27" t="e">
        <f t="shared" si="0"/>
        <v>#VALUE!</v>
      </c>
      <c r="M35" s="119" t="e">
        <f>J35*俸給表!$K$11*K35</f>
        <v>#VALUE!</v>
      </c>
      <c r="N35" s="121" t="e">
        <f>L35+L36+M35</f>
        <v>#VALUE!</v>
      </c>
      <c r="O35" s="123"/>
    </row>
    <row r="36" spans="1:15" ht="17.100000000000001" customHeight="1">
      <c r="A36" s="98"/>
      <c r="B36" s="98"/>
      <c r="C36" s="7">
        <v>1</v>
      </c>
      <c r="D36" s="7" t="s">
        <v>4</v>
      </c>
      <c r="E36" s="75">
        <v>3</v>
      </c>
      <c r="F36" s="10">
        <v>3</v>
      </c>
      <c r="G36" s="59"/>
      <c r="H36" s="54" t="s">
        <v>13</v>
      </c>
      <c r="I36" s="62"/>
      <c r="J36" s="14" t="str">
        <f>IF(OR(G36="",I36=""),"",INDEX(俸給表!$A$1:$I$202,MATCH($I36,俸給表!$B:$B,0),MATCH($G36,俸給表!$2:$2,0)))</f>
        <v/>
      </c>
      <c r="K36" s="76" t="e">
        <f>VLOOKUP(G36,俸給表!$K$3:$L$7,2,0)</f>
        <v>#N/A</v>
      </c>
      <c r="L36" s="27" t="e">
        <f t="shared" si="0"/>
        <v>#VALUE!</v>
      </c>
      <c r="M36" s="120"/>
      <c r="N36" s="122"/>
      <c r="O36" s="124"/>
    </row>
    <row r="37" spans="1:15" ht="17.100000000000001" customHeight="1">
      <c r="A37" s="97">
        <v>38</v>
      </c>
      <c r="B37" s="97">
        <v>17</v>
      </c>
      <c r="C37" s="7">
        <v>4</v>
      </c>
      <c r="D37" s="7" t="s">
        <v>4</v>
      </c>
      <c r="E37" s="75">
        <v>12</v>
      </c>
      <c r="F37" s="10">
        <v>9</v>
      </c>
      <c r="G37" s="59"/>
      <c r="H37" s="54" t="s">
        <v>13</v>
      </c>
      <c r="I37" s="62"/>
      <c r="J37" s="14" t="str">
        <f>IF(OR(G37="",I37=""),"",INDEX(俸給表!$A$1:$I$202,MATCH($I37,俸給表!$B:$B,0),MATCH($G37,俸給表!$2:$2,0)))</f>
        <v/>
      </c>
      <c r="K37" s="76" t="e">
        <f>VLOOKUP(G37,俸給表!$K$3:$L$7,2,0)</f>
        <v>#N/A</v>
      </c>
      <c r="L37" s="27" t="e">
        <f t="shared" ref="L37:L68" si="1">J37*F37</f>
        <v>#VALUE!</v>
      </c>
      <c r="M37" s="119" t="e">
        <f>J37*俸給表!$K$11*K37</f>
        <v>#VALUE!</v>
      </c>
      <c r="N37" s="121" t="e">
        <f>L37+L38+M37</f>
        <v>#VALUE!</v>
      </c>
      <c r="O37" s="123"/>
    </row>
    <row r="38" spans="1:15" ht="17.100000000000001" customHeight="1">
      <c r="A38" s="98"/>
      <c r="B38" s="98"/>
      <c r="C38" s="7">
        <v>1</v>
      </c>
      <c r="D38" s="7" t="s">
        <v>4</v>
      </c>
      <c r="E38" s="75">
        <v>3</v>
      </c>
      <c r="F38" s="10">
        <v>3</v>
      </c>
      <c r="G38" s="59"/>
      <c r="H38" s="54" t="s">
        <v>13</v>
      </c>
      <c r="I38" s="62"/>
      <c r="J38" s="14" t="str">
        <f>IF(OR(G38="",I38=""),"",INDEX(俸給表!$A$1:$I$202,MATCH($I38,俸給表!$B:$B,0),MATCH($G38,俸給表!$2:$2,0)))</f>
        <v/>
      </c>
      <c r="K38" s="76" t="e">
        <f>VLOOKUP(G38,俸給表!$K$3:$L$7,2,0)</f>
        <v>#N/A</v>
      </c>
      <c r="L38" s="27" t="e">
        <f t="shared" si="1"/>
        <v>#VALUE!</v>
      </c>
      <c r="M38" s="120"/>
      <c r="N38" s="122"/>
      <c r="O38" s="124"/>
    </row>
    <row r="39" spans="1:15" ht="17.100000000000001" customHeight="1">
      <c r="A39" s="97">
        <v>39</v>
      </c>
      <c r="B39" s="97">
        <v>18</v>
      </c>
      <c r="C39" s="7">
        <v>4</v>
      </c>
      <c r="D39" s="7" t="s">
        <v>4</v>
      </c>
      <c r="E39" s="75">
        <v>12</v>
      </c>
      <c r="F39" s="10">
        <v>9</v>
      </c>
      <c r="G39" s="59"/>
      <c r="H39" s="54" t="s">
        <v>13</v>
      </c>
      <c r="I39" s="62"/>
      <c r="J39" s="14" t="str">
        <f>IF(OR(G39="",I39=""),"",INDEX(俸給表!$A$1:$I$202,MATCH($I39,俸給表!$B:$B,0),MATCH($G39,俸給表!$2:$2,0)))</f>
        <v/>
      </c>
      <c r="K39" s="76" t="e">
        <f>VLOOKUP(G39,俸給表!$K$3:$L$7,2,0)</f>
        <v>#N/A</v>
      </c>
      <c r="L39" s="27" t="e">
        <f t="shared" si="1"/>
        <v>#VALUE!</v>
      </c>
      <c r="M39" s="119" t="e">
        <f>J39*俸給表!$K$11*K39</f>
        <v>#VALUE!</v>
      </c>
      <c r="N39" s="121" t="e">
        <f>L39+L40+M39</f>
        <v>#VALUE!</v>
      </c>
      <c r="O39" s="123"/>
    </row>
    <row r="40" spans="1:15" ht="17.100000000000001" customHeight="1">
      <c r="A40" s="98"/>
      <c r="B40" s="98"/>
      <c r="C40" s="7">
        <v>1</v>
      </c>
      <c r="D40" s="7" t="s">
        <v>4</v>
      </c>
      <c r="E40" s="75">
        <v>3</v>
      </c>
      <c r="F40" s="10">
        <v>3</v>
      </c>
      <c r="G40" s="59"/>
      <c r="H40" s="54" t="s">
        <v>13</v>
      </c>
      <c r="I40" s="62"/>
      <c r="J40" s="14" t="str">
        <f>IF(OR(G40="",I40=""),"",INDEX(俸給表!$A$1:$I$202,MATCH($I40,俸給表!$B:$B,0),MATCH($G40,俸給表!$2:$2,0)))</f>
        <v/>
      </c>
      <c r="K40" s="76" t="e">
        <f>VLOOKUP(G40,俸給表!$K$3:$L$7,2,0)</f>
        <v>#N/A</v>
      </c>
      <c r="L40" s="27" t="e">
        <f t="shared" si="1"/>
        <v>#VALUE!</v>
      </c>
      <c r="M40" s="120"/>
      <c r="N40" s="122"/>
      <c r="O40" s="124"/>
    </row>
    <row r="41" spans="1:15" ht="17.100000000000001" customHeight="1">
      <c r="A41" s="97">
        <v>40</v>
      </c>
      <c r="B41" s="97">
        <v>19</v>
      </c>
      <c r="C41" s="7">
        <v>4</v>
      </c>
      <c r="D41" s="7" t="s">
        <v>4</v>
      </c>
      <c r="E41" s="75">
        <v>12</v>
      </c>
      <c r="F41" s="10">
        <v>9</v>
      </c>
      <c r="G41" s="59"/>
      <c r="H41" s="54" t="s">
        <v>13</v>
      </c>
      <c r="I41" s="62"/>
      <c r="J41" s="14" t="str">
        <f>IF(OR(G41="",I41=""),"",INDEX(俸給表!$A$1:$I$202,MATCH($I41,俸給表!$B:$B,0),MATCH($G41,俸給表!$2:$2,0)))</f>
        <v/>
      </c>
      <c r="K41" s="76" t="e">
        <f>VLOOKUP(G41,俸給表!$K$3:$L$7,2,0)</f>
        <v>#N/A</v>
      </c>
      <c r="L41" s="27" t="e">
        <f t="shared" si="1"/>
        <v>#VALUE!</v>
      </c>
      <c r="M41" s="119" t="e">
        <f>J41*俸給表!$K$11*K41</f>
        <v>#VALUE!</v>
      </c>
      <c r="N41" s="121" t="e">
        <f>L41+L42+M41</f>
        <v>#VALUE!</v>
      </c>
      <c r="O41" s="123"/>
    </row>
    <row r="42" spans="1:15" ht="17.100000000000001" customHeight="1">
      <c r="A42" s="98"/>
      <c r="B42" s="98"/>
      <c r="C42" s="7">
        <v>1</v>
      </c>
      <c r="D42" s="7" t="s">
        <v>4</v>
      </c>
      <c r="E42" s="75">
        <v>3</v>
      </c>
      <c r="F42" s="10">
        <v>3</v>
      </c>
      <c r="G42" s="59"/>
      <c r="H42" s="54" t="s">
        <v>13</v>
      </c>
      <c r="I42" s="62"/>
      <c r="J42" s="14" t="str">
        <f>IF(OR(G42="",I42=""),"",INDEX(俸給表!$A$1:$I$202,MATCH($I42,俸給表!$B:$B,0),MATCH($G42,俸給表!$2:$2,0)))</f>
        <v/>
      </c>
      <c r="K42" s="76" t="e">
        <f>VLOOKUP(G42,俸給表!$K$3:$L$7,2,0)</f>
        <v>#N/A</v>
      </c>
      <c r="L42" s="27" t="e">
        <f t="shared" si="1"/>
        <v>#VALUE!</v>
      </c>
      <c r="M42" s="120"/>
      <c r="N42" s="122"/>
      <c r="O42" s="124"/>
    </row>
    <row r="43" spans="1:15" ht="17.100000000000001" customHeight="1">
      <c r="A43" s="97">
        <v>41</v>
      </c>
      <c r="B43" s="97">
        <v>20</v>
      </c>
      <c r="C43" s="7">
        <v>4</v>
      </c>
      <c r="D43" s="7" t="s">
        <v>4</v>
      </c>
      <c r="E43" s="75">
        <v>12</v>
      </c>
      <c r="F43" s="10">
        <v>9</v>
      </c>
      <c r="G43" s="59"/>
      <c r="H43" s="54" t="s">
        <v>13</v>
      </c>
      <c r="I43" s="62"/>
      <c r="J43" s="14" t="str">
        <f>IF(OR(G43="",I43=""),"",INDEX(俸給表!$A$1:$I$202,MATCH($I43,俸給表!$B:$B,0),MATCH($G43,俸給表!$2:$2,0)))</f>
        <v/>
      </c>
      <c r="K43" s="76" t="e">
        <f>VLOOKUP(G43,俸給表!$K$3:$L$7,2,0)</f>
        <v>#N/A</v>
      </c>
      <c r="L43" s="27" t="e">
        <f t="shared" si="1"/>
        <v>#VALUE!</v>
      </c>
      <c r="M43" s="119" t="e">
        <f>J43*俸給表!$K$11*K43</f>
        <v>#VALUE!</v>
      </c>
      <c r="N43" s="121" t="e">
        <f>L43+L44+M43</f>
        <v>#VALUE!</v>
      </c>
      <c r="O43" s="123"/>
    </row>
    <row r="44" spans="1:15" ht="17.100000000000001" customHeight="1">
      <c r="A44" s="98"/>
      <c r="B44" s="98"/>
      <c r="C44" s="7">
        <v>1</v>
      </c>
      <c r="D44" s="7" t="s">
        <v>4</v>
      </c>
      <c r="E44" s="75">
        <v>3</v>
      </c>
      <c r="F44" s="10">
        <v>3</v>
      </c>
      <c r="G44" s="59"/>
      <c r="H44" s="54" t="s">
        <v>13</v>
      </c>
      <c r="I44" s="62"/>
      <c r="J44" s="14" t="str">
        <f>IF(OR(G44="",I44=""),"",INDEX(俸給表!$A$1:$I$202,MATCH($I44,俸給表!$B:$B,0),MATCH($G44,俸給表!$2:$2,0)))</f>
        <v/>
      </c>
      <c r="K44" s="76" t="e">
        <f>VLOOKUP(G44,俸給表!$K$3:$L$7,2,0)</f>
        <v>#N/A</v>
      </c>
      <c r="L44" s="27" t="e">
        <f t="shared" si="1"/>
        <v>#VALUE!</v>
      </c>
      <c r="M44" s="120"/>
      <c r="N44" s="122"/>
      <c r="O44" s="124"/>
    </row>
    <row r="45" spans="1:15" ht="17.100000000000001" customHeight="1">
      <c r="A45" s="97">
        <v>42</v>
      </c>
      <c r="B45" s="97">
        <v>21</v>
      </c>
      <c r="C45" s="7">
        <v>4</v>
      </c>
      <c r="D45" s="7" t="s">
        <v>4</v>
      </c>
      <c r="E45" s="75">
        <v>12</v>
      </c>
      <c r="F45" s="10">
        <v>9</v>
      </c>
      <c r="G45" s="59"/>
      <c r="H45" s="54" t="s">
        <v>13</v>
      </c>
      <c r="I45" s="62"/>
      <c r="J45" s="14" t="str">
        <f>IF(OR(G45="",I45=""),"",INDEX(俸給表!$A$1:$I$202,MATCH($I45,俸給表!$B:$B,0),MATCH($G45,俸給表!$2:$2,0)))</f>
        <v/>
      </c>
      <c r="K45" s="76" t="e">
        <f>VLOOKUP(G45,俸給表!$K$3:$L$7,2,0)</f>
        <v>#N/A</v>
      </c>
      <c r="L45" s="27" t="e">
        <f t="shared" si="1"/>
        <v>#VALUE!</v>
      </c>
      <c r="M45" s="119" t="e">
        <f>J45*俸給表!$K$11*K45</f>
        <v>#VALUE!</v>
      </c>
      <c r="N45" s="121" t="e">
        <f>L45+L46+M45</f>
        <v>#VALUE!</v>
      </c>
      <c r="O45" s="123"/>
    </row>
    <row r="46" spans="1:15" ht="17.100000000000001" customHeight="1">
      <c r="A46" s="98"/>
      <c r="B46" s="98"/>
      <c r="C46" s="7">
        <v>1</v>
      </c>
      <c r="D46" s="7" t="s">
        <v>4</v>
      </c>
      <c r="E46" s="75">
        <v>3</v>
      </c>
      <c r="F46" s="10">
        <v>3</v>
      </c>
      <c r="G46" s="59"/>
      <c r="H46" s="54" t="s">
        <v>13</v>
      </c>
      <c r="I46" s="62"/>
      <c r="J46" s="14" t="str">
        <f>IF(OR(G46="",I46=""),"",INDEX(俸給表!$A$1:$I$202,MATCH($I46,俸給表!$B:$B,0),MATCH($G46,俸給表!$2:$2,0)))</f>
        <v/>
      </c>
      <c r="K46" s="76" t="e">
        <f>VLOOKUP(G46,俸給表!$K$3:$L$7,2,0)</f>
        <v>#N/A</v>
      </c>
      <c r="L46" s="27" t="e">
        <f t="shared" si="1"/>
        <v>#VALUE!</v>
      </c>
      <c r="M46" s="120"/>
      <c r="N46" s="122"/>
      <c r="O46" s="124"/>
    </row>
    <row r="47" spans="1:15" ht="17.100000000000001" customHeight="1">
      <c r="A47" s="97">
        <v>43</v>
      </c>
      <c r="B47" s="97">
        <v>22</v>
      </c>
      <c r="C47" s="7">
        <v>4</v>
      </c>
      <c r="D47" s="7" t="s">
        <v>4</v>
      </c>
      <c r="E47" s="75">
        <v>12</v>
      </c>
      <c r="F47" s="10">
        <v>9</v>
      </c>
      <c r="G47" s="59"/>
      <c r="H47" s="54" t="s">
        <v>13</v>
      </c>
      <c r="I47" s="62"/>
      <c r="J47" s="14" t="str">
        <f>IF(OR(G47="",I47=""),"",INDEX(俸給表!$A$1:$I$202,MATCH($I47,俸給表!$B:$B,0),MATCH($G47,俸給表!$2:$2,0)))</f>
        <v/>
      </c>
      <c r="K47" s="76" t="e">
        <f>VLOOKUP(G47,俸給表!$K$3:$L$7,2,0)</f>
        <v>#N/A</v>
      </c>
      <c r="L47" s="27" t="e">
        <f t="shared" si="1"/>
        <v>#VALUE!</v>
      </c>
      <c r="M47" s="119" t="e">
        <f>J47*俸給表!$K$11*K47</f>
        <v>#VALUE!</v>
      </c>
      <c r="N47" s="121" t="e">
        <f>L47+L48+M47</f>
        <v>#VALUE!</v>
      </c>
      <c r="O47" s="123"/>
    </row>
    <row r="48" spans="1:15" ht="17.100000000000001" customHeight="1">
      <c r="A48" s="98"/>
      <c r="B48" s="98"/>
      <c r="C48" s="7">
        <v>1</v>
      </c>
      <c r="D48" s="7" t="s">
        <v>4</v>
      </c>
      <c r="E48" s="75">
        <v>3</v>
      </c>
      <c r="F48" s="10">
        <v>3</v>
      </c>
      <c r="G48" s="59"/>
      <c r="H48" s="54" t="s">
        <v>13</v>
      </c>
      <c r="I48" s="62"/>
      <c r="J48" s="14" t="str">
        <f>IF(OR(G48="",I48=""),"",INDEX(俸給表!$A$1:$I$202,MATCH($I48,俸給表!$B:$B,0),MATCH($G48,俸給表!$2:$2,0)))</f>
        <v/>
      </c>
      <c r="K48" s="76" t="e">
        <f>VLOOKUP(G48,俸給表!$K$3:$L$7,2,0)</f>
        <v>#N/A</v>
      </c>
      <c r="L48" s="27" t="e">
        <f t="shared" si="1"/>
        <v>#VALUE!</v>
      </c>
      <c r="M48" s="120"/>
      <c r="N48" s="122"/>
      <c r="O48" s="124"/>
    </row>
    <row r="49" spans="1:15" ht="17.100000000000001" customHeight="1">
      <c r="A49" s="97">
        <v>44</v>
      </c>
      <c r="B49" s="97">
        <v>23</v>
      </c>
      <c r="C49" s="7">
        <v>4</v>
      </c>
      <c r="D49" s="7" t="s">
        <v>4</v>
      </c>
      <c r="E49" s="75">
        <v>12</v>
      </c>
      <c r="F49" s="10">
        <v>9</v>
      </c>
      <c r="G49" s="59"/>
      <c r="H49" s="54" t="s">
        <v>13</v>
      </c>
      <c r="I49" s="62"/>
      <c r="J49" s="14" t="str">
        <f>IF(OR(G49="",I49=""),"",INDEX(俸給表!$A$1:$I$202,MATCH($I49,俸給表!$B:$B,0),MATCH($G49,俸給表!$2:$2,0)))</f>
        <v/>
      </c>
      <c r="K49" s="76" t="e">
        <f>VLOOKUP(G49,俸給表!$K$3:$L$7,2,0)</f>
        <v>#N/A</v>
      </c>
      <c r="L49" s="27" t="e">
        <f t="shared" si="1"/>
        <v>#VALUE!</v>
      </c>
      <c r="M49" s="119" t="e">
        <f>J49*俸給表!$K$11*K49</f>
        <v>#VALUE!</v>
      </c>
      <c r="N49" s="121" t="e">
        <f>L49+L50+M49</f>
        <v>#VALUE!</v>
      </c>
      <c r="O49" s="123"/>
    </row>
    <row r="50" spans="1:15" ht="17.100000000000001" customHeight="1">
      <c r="A50" s="98"/>
      <c r="B50" s="98"/>
      <c r="C50" s="7">
        <v>1</v>
      </c>
      <c r="D50" s="7" t="s">
        <v>4</v>
      </c>
      <c r="E50" s="75">
        <v>3</v>
      </c>
      <c r="F50" s="10">
        <v>3</v>
      </c>
      <c r="G50" s="59"/>
      <c r="H50" s="54" t="s">
        <v>13</v>
      </c>
      <c r="I50" s="62"/>
      <c r="J50" s="14" t="str">
        <f>IF(OR(G50="",I50=""),"",INDEX(俸給表!$A$1:$I$202,MATCH($I50,俸給表!$B:$B,0),MATCH($G50,俸給表!$2:$2,0)))</f>
        <v/>
      </c>
      <c r="K50" s="76" t="e">
        <f>VLOOKUP(G50,俸給表!$K$3:$L$7,2,0)</f>
        <v>#N/A</v>
      </c>
      <c r="L50" s="27" t="e">
        <f t="shared" si="1"/>
        <v>#VALUE!</v>
      </c>
      <c r="M50" s="120"/>
      <c r="N50" s="122"/>
      <c r="O50" s="124"/>
    </row>
    <row r="51" spans="1:15" ht="17.100000000000001" customHeight="1">
      <c r="A51" s="97">
        <v>45</v>
      </c>
      <c r="B51" s="97">
        <v>24</v>
      </c>
      <c r="C51" s="7">
        <v>4</v>
      </c>
      <c r="D51" s="7" t="s">
        <v>4</v>
      </c>
      <c r="E51" s="75">
        <v>12</v>
      </c>
      <c r="F51" s="10">
        <v>9</v>
      </c>
      <c r="G51" s="59"/>
      <c r="H51" s="54" t="s">
        <v>13</v>
      </c>
      <c r="I51" s="62"/>
      <c r="J51" s="14" t="str">
        <f>IF(OR(G51="",I51=""),"",INDEX(俸給表!$A$1:$I$202,MATCH($I51,俸給表!$B:$B,0),MATCH($G51,俸給表!$2:$2,0)))</f>
        <v/>
      </c>
      <c r="K51" s="76" t="e">
        <f>VLOOKUP(G51,俸給表!$K$3:$L$7,2,0)</f>
        <v>#N/A</v>
      </c>
      <c r="L51" s="27" t="e">
        <f t="shared" si="1"/>
        <v>#VALUE!</v>
      </c>
      <c r="M51" s="119" t="e">
        <f>J51*俸給表!$K$11*K51</f>
        <v>#VALUE!</v>
      </c>
      <c r="N51" s="121" t="e">
        <f>L51+L52+M51</f>
        <v>#VALUE!</v>
      </c>
      <c r="O51" s="123"/>
    </row>
    <row r="52" spans="1:15" ht="17.100000000000001" customHeight="1">
      <c r="A52" s="98"/>
      <c r="B52" s="98"/>
      <c r="C52" s="7">
        <v>1</v>
      </c>
      <c r="D52" s="7" t="s">
        <v>4</v>
      </c>
      <c r="E52" s="75">
        <v>3</v>
      </c>
      <c r="F52" s="10">
        <v>3</v>
      </c>
      <c r="G52" s="59"/>
      <c r="H52" s="54" t="s">
        <v>13</v>
      </c>
      <c r="I52" s="62"/>
      <c r="J52" s="14" t="str">
        <f>IF(OR(G52="",I52=""),"",INDEX(俸給表!$A$1:$I$202,MATCH($I52,俸給表!$B:$B,0),MATCH($G52,俸給表!$2:$2,0)))</f>
        <v/>
      </c>
      <c r="K52" s="76" t="e">
        <f>VLOOKUP(G52,俸給表!$K$3:$L$7,2,0)</f>
        <v>#N/A</v>
      </c>
      <c r="L52" s="27" t="e">
        <f t="shared" si="1"/>
        <v>#VALUE!</v>
      </c>
      <c r="M52" s="120"/>
      <c r="N52" s="122"/>
      <c r="O52" s="124"/>
    </row>
    <row r="53" spans="1:15" ht="17.100000000000001" customHeight="1">
      <c r="A53" s="97">
        <v>46</v>
      </c>
      <c r="B53" s="97">
        <v>25</v>
      </c>
      <c r="C53" s="7">
        <v>4</v>
      </c>
      <c r="D53" s="7" t="s">
        <v>4</v>
      </c>
      <c r="E53" s="75">
        <v>12</v>
      </c>
      <c r="F53" s="10">
        <v>9</v>
      </c>
      <c r="G53" s="59"/>
      <c r="H53" s="54" t="s">
        <v>13</v>
      </c>
      <c r="I53" s="62"/>
      <c r="J53" s="14" t="str">
        <f>IF(OR(G53="",I53=""),"",INDEX(俸給表!$A$1:$I$202,MATCH($I53,俸給表!$B:$B,0),MATCH($G53,俸給表!$2:$2,0)))</f>
        <v/>
      </c>
      <c r="K53" s="76" t="e">
        <f>VLOOKUP(G53,俸給表!$K$3:$L$7,2,0)</f>
        <v>#N/A</v>
      </c>
      <c r="L53" s="27" t="e">
        <f t="shared" si="1"/>
        <v>#VALUE!</v>
      </c>
      <c r="M53" s="119" t="e">
        <f>J53*俸給表!$K$11*K53</f>
        <v>#VALUE!</v>
      </c>
      <c r="N53" s="121" t="e">
        <f>L53+L54+M53</f>
        <v>#VALUE!</v>
      </c>
      <c r="O53" s="123"/>
    </row>
    <row r="54" spans="1:15" ht="17.100000000000001" customHeight="1">
      <c r="A54" s="98"/>
      <c r="B54" s="98"/>
      <c r="C54" s="7">
        <v>1</v>
      </c>
      <c r="D54" s="7" t="s">
        <v>4</v>
      </c>
      <c r="E54" s="75">
        <v>3</v>
      </c>
      <c r="F54" s="10">
        <v>3</v>
      </c>
      <c r="G54" s="59"/>
      <c r="H54" s="54" t="s">
        <v>13</v>
      </c>
      <c r="I54" s="62"/>
      <c r="J54" s="14" t="str">
        <f>IF(OR(G54="",I54=""),"",INDEX(俸給表!$A$1:$I$202,MATCH($I54,俸給表!$B:$B,0),MATCH($G54,俸給表!$2:$2,0)))</f>
        <v/>
      </c>
      <c r="K54" s="76" t="e">
        <f>VLOOKUP(G54,俸給表!$K$3:$L$7,2,0)</f>
        <v>#N/A</v>
      </c>
      <c r="L54" s="27" t="e">
        <f t="shared" si="1"/>
        <v>#VALUE!</v>
      </c>
      <c r="M54" s="120"/>
      <c r="N54" s="122"/>
      <c r="O54" s="124"/>
    </row>
    <row r="55" spans="1:15" ht="17.100000000000001" customHeight="1">
      <c r="A55" s="97">
        <v>47</v>
      </c>
      <c r="B55" s="97">
        <v>26</v>
      </c>
      <c r="C55" s="7">
        <v>4</v>
      </c>
      <c r="D55" s="7" t="s">
        <v>4</v>
      </c>
      <c r="E55" s="75">
        <v>12</v>
      </c>
      <c r="F55" s="10">
        <v>9</v>
      </c>
      <c r="G55" s="59"/>
      <c r="H55" s="54" t="s">
        <v>13</v>
      </c>
      <c r="I55" s="62"/>
      <c r="J55" s="14" t="str">
        <f>IF(OR(G55="",I55=""),"",INDEX(俸給表!$A$1:$I$202,MATCH($I55,俸給表!$B:$B,0),MATCH($G55,俸給表!$2:$2,0)))</f>
        <v/>
      </c>
      <c r="K55" s="76" t="e">
        <f>VLOOKUP(G55,俸給表!$K$3:$L$7,2,0)</f>
        <v>#N/A</v>
      </c>
      <c r="L55" s="27" t="e">
        <f t="shared" si="1"/>
        <v>#VALUE!</v>
      </c>
      <c r="M55" s="119" t="e">
        <f>J55*俸給表!$K$11*K55</f>
        <v>#VALUE!</v>
      </c>
      <c r="N55" s="121" t="e">
        <f>L55+L56+M55</f>
        <v>#VALUE!</v>
      </c>
      <c r="O55" s="123"/>
    </row>
    <row r="56" spans="1:15" ht="17.100000000000001" customHeight="1">
      <c r="A56" s="98"/>
      <c r="B56" s="98"/>
      <c r="C56" s="7">
        <v>1</v>
      </c>
      <c r="D56" s="7" t="s">
        <v>4</v>
      </c>
      <c r="E56" s="75">
        <v>3</v>
      </c>
      <c r="F56" s="10">
        <v>3</v>
      </c>
      <c r="G56" s="59"/>
      <c r="H56" s="54" t="s">
        <v>13</v>
      </c>
      <c r="I56" s="62"/>
      <c r="J56" s="14" t="str">
        <f>IF(OR(G56="",I56=""),"",INDEX(俸給表!$A$1:$I$202,MATCH($I56,俸給表!$B:$B,0),MATCH($G56,俸給表!$2:$2,0)))</f>
        <v/>
      </c>
      <c r="K56" s="76" t="e">
        <f>VLOOKUP(G56,俸給表!$K$3:$L$7,2,0)</f>
        <v>#N/A</v>
      </c>
      <c r="L56" s="27" t="e">
        <f t="shared" si="1"/>
        <v>#VALUE!</v>
      </c>
      <c r="M56" s="120"/>
      <c r="N56" s="122"/>
      <c r="O56" s="124"/>
    </row>
    <row r="57" spans="1:15" ht="17.100000000000001" customHeight="1">
      <c r="A57" s="97">
        <v>48</v>
      </c>
      <c r="B57" s="97">
        <v>27</v>
      </c>
      <c r="C57" s="7">
        <v>4</v>
      </c>
      <c r="D57" s="7" t="s">
        <v>4</v>
      </c>
      <c r="E57" s="75">
        <v>12</v>
      </c>
      <c r="F57" s="10">
        <v>9</v>
      </c>
      <c r="G57" s="59"/>
      <c r="H57" s="54" t="s">
        <v>13</v>
      </c>
      <c r="I57" s="62"/>
      <c r="J57" s="14" t="str">
        <f>IF(OR(G57="",I57=""),"",INDEX(俸給表!$A$1:$I$202,MATCH($I57,俸給表!$B:$B,0),MATCH($G57,俸給表!$2:$2,0)))</f>
        <v/>
      </c>
      <c r="K57" s="76" t="e">
        <f>VLOOKUP(G57,俸給表!$K$3:$L$7,2,0)</f>
        <v>#N/A</v>
      </c>
      <c r="L57" s="27" t="e">
        <f t="shared" si="1"/>
        <v>#VALUE!</v>
      </c>
      <c r="M57" s="119" t="e">
        <f>J57*俸給表!$K$11*K57</f>
        <v>#VALUE!</v>
      </c>
      <c r="N57" s="121" t="e">
        <f>L57+L58+M57</f>
        <v>#VALUE!</v>
      </c>
      <c r="O57" s="123"/>
    </row>
    <row r="58" spans="1:15" ht="17.100000000000001" customHeight="1">
      <c r="A58" s="98"/>
      <c r="B58" s="98"/>
      <c r="C58" s="7">
        <v>1</v>
      </c>
      <c r="D58" s="7" t="s">
        <v>4</v>
      </c>
      <c r="E58" s="75">
        <v>3</v>
      </c>
      <c r="F58" s="10">
        <v>3</v>
      </c>
      <c r="G58" s="59"/>
      <c r="H58" s="54" t="s">
        <v>13</v>
      </c>
      <c r="I58" s="62"/>
      <c r="J58" s="14" t="str">
        <f>IF(OR(G58="",I58=""),"",INDEX(俸給表!$A$1:$I$202,MATCH($I58,俸給表!$B:$B,0),MATCH($G58,俸給表!$2:$2,0)))</f>
        <v/>
      </c>
      <c r="K58" s="76" t="e">
        <f>VLOOKUP(G58,俸給表!$K$3:$L$7,2,0)</f>
        <v>#N/A</v>
      </c>
      <c r="L58" s="27" t="e">
        <f t="shared" si="1"/>
        <v>#VALUE!</v>
      </c>
      <c r="M58" s="120"/>
      <c r="N58" s="122"/>
      <c r="O58" s="124"/>
    </row>
    <row r="59" spans="1:15" ht="17.100000000000001" customHeight="1">
      <c r="A59" s="97">
        <v>49</v>
      </c>
      <c r="B59" s="97">
        <v>28</v>
      </c>
      <c r="C59" s="7">
        <v>4</v>
      </c>
      <c r="D59" s="7" t="s">
        <v>4</v>
      </c>
      <c r="E59" s="75">
        <v>12</v>
      </c>
      <c r="F59" s="10">
        <v>9</v>
      </c>
      <c r="G59" s="59"/>
      <c r="H59" s="54" t="s">
        <v>13</v>
      </c>
      <c r="I59" s="62"/>
      <c r="J59" s="14" t="str">
        <f>IF(OR(G59="",I59=""),"",INDEX(俸給表!$A$1:$I$202,MATCH($I59,俸給表!$B:$B,0),MATCH($G59,俸給表!$2:$2,0)))</f>
        <v/>
      </c>
      <c r="K59" s="76" t="e">
        <f>VLOOKUP(G59,俸給表!$K$3:$L$7,2,0)</f>
        <v>#N/A</v>
      </c>
      <c r="L59" s="27" t="e">
        <f t="shared" si="1"/>
        <v>#VALUE!</v>
      </c>
      <c r="M59" s="119" t="e">
        <f>J59*俸給表!$K$11*K59</f>
        <v>#VALUE!</v>
      </c>
      <c r="N59" s="121" t="e">
        <f>L59+L60+M59</f>
        <v>#VALUE!</v>
      </c>
      <c r="O59" s="123"/>
    </row>
    <row r="60" spans="1:15" ht="17.100000000000001" customHeight="1">
      <c r="A60" s="98"/>
      <c r="B60" s="98"/>
      <c r="C60" s="7">
        <v>1</v>
      </c>
      <c r="D60" s="7" t="s">
        <v>4</v>
      </c>
      <c r="E60" s="75">
        <v>3</v>
      </c>
      <c r="F60" s="10">
        <v>3</v>
      </c>
      <c r="G60" s="59"/>
      <c r="H60" s="54" t="s">
        <v>13</v>
      </c>
      <c r="I60" s="62"/>
      <c r="J60" s="14" t="str">
        <f>IF(OR(G60="",I60=""),"",INDEX(俸給表!$A$1:$I$202,MATCH($I60,俸給表!$B:$B,0),MATCH($G60,俸給表!$2:$2,0)))</f>
        <v/>
      </c>
      <c r="K60" s="76" t="e">
        <f>VLOOKUP(G60,俸給表!$K$3:$L$7,2,0)</f>
        <v>#N/A</v>
      </c>
      <c r="L60" s="27" t="e">
        <f t="shared" si="1"/>
        <v>#VALUE!</v>
      </c>
      <c r="M60" s="120"/>
      <c r="N60" s="122"/>
      <c r="O60" s="124"/>
    </row>
    <row r="61" spans="1:15" ht="17.100000000000001" customHeight="1">
      <c r="A61" s="97">
        <v>50</v>
      </c>
      <c r="B61" s="97">
        <v>29</v>
      </c>
      <c r="C61" s="7">
        <v>4</v>
      </c>
      <c r="D61" s="7" t="s">
        <v>4</v>
      </c>
      <c r="E61" s="75">
        <v>12</v>
      </c>
      <c r="F61" s="10">
        <v>9</v>
      </c>
      <c r="G61" s="59"/>
      <c r="H61" s="54" t="s">
        <v>13</v>
      </c>
      <c r="I61" s="62"/>
      <c r="J61" s="14" t="str">
        <f>IF(OR(G61="",I61=""),"",INDEX(俸給表!$A$1:$I$202,MATCH($I61,俸給表!$B:$B,0),MATCH($G61,俸給表!$2:$2,0)))</f>
        <v/>
      </c>
      <c r="K61" s="76" t="e">
        <f>VLOOKUP(G61,俸給表!$K$3:$L$7,2,0)</f>
        <v>#N/A</v>
      </c>
      <c r="L61" s="27" t="e">
        <f t="shared" si="1"/>
        <v>#VALUE!</v>
      </c>
      <c r="M61" s="119" t="e">
        <f>J61*俸給表!$K$11*K61</f>
        <v>#VALUE!</v>
      </c>
      <c r="N61" s="121" t="e">
        <f>L61+L62+M61</f>
        <v>#VALUE!</v>
      </c>
      <c r="O61" s="123"/>
    </row>
    <row r="62" spans="1:15" ht="17.100000000000001" customHeight="1">
      <c r="A62" s="98"/>
      <c r="B62" s="98"/>
      <c r="C62" s="7">
        <v>1</v>
      </c>
      <c r="D62" s="7" t="s">
        <v>4</v>
      </c>
      <c r="E62" s="75">
        <v>3</v>
      </c>
      <c r="F62" s="10">
        <v>3</v>
      </c>
      <c r="G62" s="59"/>
      <c r="H62" s="54" t="s">
        <v>13</v>
      </c>
      <c r="I62" s="62"/>
      <c r="J62" s="14" t="str">
        <f>IF(OR(G62="",I62=""),"",INDEX(俸給表!$A$1:$I$202,MATCH($I62,俸給表!$B:$B,0),MATCH($G62,俸給表!$2:$2,0)))</f>
        <v/>
      </c>
      <c r="K62" s="76" t="e">
        <f>VLOOKUP(G62,俸給表!$K$3:$L$7,2,0)</f>
        <v>#N/A</v>
      </c>
      <c r="L62" s="27" t="e">
        <f t="shared" si="1"/>
        <v>#VALUE!</v>
      </c>
      <c r="M62" s="120"/>
      <c r="N62" s="122"/>
      <c r="O62" s="124"/>
    </row>
    <row r="63" spans="1:15" ht="17.100000000000001" customHeight="1">
      <c r="A63" s="97">
        <v>51</v>
      </c>
      <c r="B63" s="97">
        <v>30</v>
      </c>
      <c r="C63" s="7">
        <v>4</v>
      </c>
      <c r="D63" s="7" t="s">
        <v>4</v>
      </c>
      <c r="E63" s="75">
        <v>12</v>
      </c>
      <c r="F63" s="10">
        <v>9</v>
      </c>
      <c r="G63" s="59"/>
      <c r="H63" s="54" t="s">
        <v>13</v>
      </c>
      <c r="I63" s="62"/>
      <c r="J63" s="14" t="str">
        <f>IF(OR(G63="",I63=""),"",INDEX(俸給表!$A$1:$I$202,MATCH($I63,俸給表!$B:$B,0),MATCH($G63,俸給表!$2:$2,0)))</f>
        <v/>
      </c>
      <c r="K63" s="76" t="e">
        <f>VLOOKUP(G63,俸給表!$K$3:$L$7,2,0)</f>
        <v>#N/A</v>
      </c>
      <c r="L63" s="27" t="e">
        <f t="shared" si="1"/>
        <v>#VALUE!</v>
      </c>
      <c r="M63" s="119" t="e">
        <f>J63*俸給表!$K$11*K63</f>
        <v>#VALUE!</v>
      </c>
      <c r="N63" s="121" t="e">
        <f>L63+L64+M63</f>
        <v>#VALUE!</v>
      </c>
      <c r="O63" s="123"/>
    </row>
    <row r="64" spans="1:15" ht="17.100000000000001" customHeight="1">
      <c r="A64" s="98"/>
      <c r="B64" s="98"/>
      <c r="C64" s="7">
        <v>1</v>
      </c>
      <c r="D64" s="7" t="s">
        <v>4</v>
      </c>
      <c r="E64" s="75">
        <v>3</v>
      </c>
      <c r="F64" s="10">
        <v>3</v>
      </c>
      <c r="G64" s="59"/>
      <c r="H64" s="54" t="s">
        <v>13</v>
      </c>
      <c r="I64" s="62"/>
      <c r="J64" s="14" t="str">
        <f>IF(OR(G64="",I64=""),"",INDEX(俸給表!$A$1:$I$202,MATCH($I64,俸給表!$B:$B,0),MATCH($G64,俸給表!$2:$2,0)))</f>
        <v/>
      </c>
      <c r="K64" s="76" t="e">
        <f>VLOOKUP(G64,俸給表!$K$3:$L$7,2,0)</f>
        <v>#N/A</v>
      </c>
      <c r="L64" s="27" t="e">
        <f t="shared" si="1"/>
        <v>#VALUE!</v>
      </c>
      <c r="M64" s="120"/>
      <c r="N64" s="122"/>
      <c r="O64" s="124"/>
    </row>
    <row r="65" spans="1:18" ht="17.100000000000001" customHeight="1">
      <c r="A65" s="97">
        <v>52</v>
      </c>
      <c r="B65" s="97">
        <v>31</v>
      </c>
      <c r="C65" s="7">
        <v>4</v>
      </c>
      <c r="D65" s="7" t="s">
        <v>4</v>
      </c>
      <c r="E65" s="75">
        <v>12</v>
      </c>
      <c r="F65" s="10">
        <v>9</v>
      </c>
      <c r="G65" s="59"/>
      <c r="H65" s="54" t="s">
        <v>13</v>
      </c>
      <c r="I65" s="62"/>
      <c r="J65" s="14" t="str">
        <f>IF(OR(G65="",I65=""),"",INDEX(俸給表!$A$1:$I$202,MATCH($I65,俸給表!$B:$B,0),MATCH($G65,俸給表!$2:$2,0)))</f>
        <v/>
      </c>
      <c r="K65" s="76" t="e">
        <f>VLOOKUP(G65,俸給表!$K$3:$L$7,2,0)</f>
        <v>#N/A</v>
      </c>
      <c r="L65" s="27" t="e">
        <f t="shared" si="1"/>
        <v>#VALUE!</v>
      </c>
      <c r="M65" s="119" t="e">
        <f>J65*俸給表!$K$11*K65</f>
        <v>#VALUE!</v>
      </c>
      <c r="N65" s="121" t="e">
        <f>L65+L66+M65</f>
        <v>#VALUE!</v>
      </c>
      <c r="O65" s="123"/>
    </row>
    <row r="66" spans="1:18" ht="17.100000000000001" customHeight="1">
      <c r="A66" s="98"/>
      <c r="B66" s="98"/>
      <c r="C66" s="7">
        <v>1</v>
      </c>
      <c r="D66" s="7" t="s">
        <v>4</v>
      </c>
      <c r="E66" s="75">
        <v>3</v>
      </c>
      <c r="F66" s="10">
        <v>3</v>
      </c>
      <c r="G66" s="59"/>
      <c r="H66" s="54" t="s">
        <v>13</v>
      </c>
      <c r="I66" s="62"/>
      <c r="J66" s="14" t="str">
        <f>IF(OR(G66="",I66=""),"",INDEX(俸給表!$A$1:$I$202,MATCH($I66,俸給表!$B:$B,0),MATCH($G66,俸給表!$2:$2,0)))</f>
        <v/>
      </c>
      <c r="K66" s="76" t="e">
        <f>VLOOKUP(G66,俸給表!$K$3:$L$7,2,0)</f>
        <v>#N/A</v>
      </c>
      <c r="L66" s="27" t="e">
        <f t="shared" si="1"/>
        <v>#VALUE!</v>
      </c>
      <c r="M66" s="120"/>
      <c r="N66" s="122"/>
      <c r="O66" s="124"/>
    </row>
    <row r="67" spans="1:18" ht="17.100000000000001" customHeight="1">
      <c r="A67" s="97">
        <v>53</v>
      </c>
      <c r="B67" s="97">
        <v>32</v>
      </c>
      <c r="C67" s="7">
        <v>4</v>
      </c>
      <c r="D67" s="7" t="s">
        <v>4</v>
      </c>
      <c r="E67" s="75">
        <v>12</v>
      </c>
      <c r="F67" s="10">
        <v>9</v>
      </c>
      <c r="G67" s="59"/>
      <c r="H67" s="54" t="s">
        <v>13</v>
      </c>
      <c r="I67" s="62"/>
      <c r="J67" s="14" t="str">
        <f>IF(OR(G67="",I67=""),"",INDEX(俸給表!$A$1:$I$202,MATCH($I67,俸給表!$B:$B,0),MATCH($G67,俸給表!$2:$2,0)))</f>
        <v/>
      </c>
      <c r="K67" s="76" t="e">
        <f>VLOOKUP(G67,俸給表!$K$3:$L$7,2,0)</f>
        <v>#N/A</v>
      </c>
      <c r="L67" s="27" t="e">
        <f t="shared" si="1"/>
        <v>#VALUE!</v>
      </c>
      <c r="M67" s="119" t="e">
        <f>J67*俸給表!$K$11*K67</f>
        <v>#VALUE!</v>
      </c>
      <c r="N67" s="121" t="e">
        <f>L67+L68+M67</f>
        <v>#VALUE!</v>
      </c>
      <c r="O67" s="123"/>
    </row>
    <row r="68" spans="1:18" ht="17.100000000000001" customHeight="1">
      <c r="A68" s="98"/>
      <c r="B68" s="98"/>
      <c r="C68" s="7">
        <v>1</v>
      </c>
      <c r="D68" s="7" t="s">
        <v>4</v>
      </c>
      <c r="E68" s="75">
        <v>3</v>
      </c>
      <c r="F68" s="10">
        <v>3</v>
      </c>
      <c r="G68" s="59"/>
      <c r="H68" s="54" t="s">
        <v>13</v>
      </c>
      <c r="I68" s="62"/>
      <c r="J68" s="14" t="str">
        <f>IF(OR(G68="",I68=""),"",INDEX(俸給表!$A$1:$I$202,MATCH($I68,俸給表!$B:$B,0),MATCH($G68,俸給表!$2:$2,0)))</f>
        <v/>
      </c>
      <c r="K68" s="76" t="e">
        <f>VLOOKUP(G68,俸給表!$K$3:$L$7,2,0)</f>
        <v>#N/A</v>
      </c>
      <c r="L68" s="27" t="e">
        <f t="shared" si="1"/>
        <v>#VALUE!</v>
      </c>
      <c r="M68" s="120"/>
      <c r="N68" s="122"/>
      <c r="O68" s="124"/>
    </row>
    <row r="69" spans="1:18" ht="17.100000000000001" customHeight="1">
      <c r="A69" s="97">
        <v>54</v>
      </c>
      <c r="B69" s="97">
        <v>33</v>
      </c>
      <c r="C69" s="7">
        <v>4</v>
      </c>
      <c r="D69" s="7" t="s">
        <v>4</v>
      </c>
      <c r="E69" s="75">
        <v>12</v>
      </c>
      <c r="F69" s="10">
        <v>9</v>
      </c>
      <c r="G69" s="59"/>
      <c r="H69" s="54" t="s">
        <v>13</v>
      </c>
      <c r="I69" s="62"/>
      <c r="J69" s="14" t="str">
        <f>IF(OR(G69="",I69=""),"",INDEX(俸給表!$A$1:$I$202,MATCH($I69,俸給表!$B:$B,0),MATCH($G69,俸給表!$2:$2,0)))</f>
        <v/>
      </c>
      <c r="K69" s="76" t="e">
        <f>VLOOKUP(G69,俸給表!$K$3:$L$7,2,0)</f>
        <v>#N/A</v>
      </c>
      <c r="L69" s="27" t="e">
        <f t="shared" ref="L69:L80" si="2">J69*F69</f>
        <v>#VALUE!</v>
      </c>
      <c r="M69" s="119" t="e">
        <f>J69*俸給表!$K$11*K69</f>
        <v>#VALUE!</v>
      </c>
      <c r="N69" s="121" t="e">
        <f>L69+L70+M69</f>
        <v>#VALUE!</v>
      </c>
      <c r="O69" s="123"/>
    </row>
    <row r="70" spans="1:18" ht="17.100000000000001" customHeight="1">
      <c r="A70" s="98"/>
      <c r="B70" s="98"/>
      <c r="C70" s="7">
        <v>1</v>
      </c>
      <c r="D70" s="7" t="s">
        <v>4</v>
      </c>
      <c r="E70" s="75">
        <v>3</v>
      </c>
      <c r="F70" s="10">
        <v>3</v>
      </c>
      <c r="G70" s="59"/>
      <c r="H70" s="54" t="s">
        <v>13</v>
      </c>
      <c r="I70" s="62"/>
      <c r="J70" s="14" t="str">
        <f>IF(OR(G70="",I70=""),"",INDEX(俸給表!$A$1:$I$202,MATCH($I70,俸給表!$B:$B,0),MATCH($G70,俸給表!$2:$2,0)))</f>
        <v/>
      </c>
      <c r="K70" s="76" t="e">
        <f>VLOOKUP(G70,俸給表!$K$3:$L$7,2,0)</f>
        <v>#N/A</v>
      </c>
      <c r="L70" s="27" t="e">
        <f t="shared" si="2"/>
        <v>#VALUE!</v>
      </c>
      <c r="M70" s="120"/>
      <c r="N70" s="122"/>
      <c r="O70" s="124"/>
    </row>
    <row r="71" spans="1:18" ht="17.100000000000001" customHeight="1">
      <c r="A71" s="97">
        <v>55</v>
      </c>
      <c r="B71" s="97">
        <v>34</v>
      </c>
      <c r="C71" s="7">
        <v>4</v>
      </c>
      <c r="D71" s="7" t="s">
        <v>4</v>
      </c>
      <c r="E71" s="75">
        <v>12</v>
      </c>
      <c r="F71" s="10">
        <v>9</v>
      </c>
      <c r="G71" s="59"/>
      <c r="H71" s="54" t="s">
        <v>13</v>
      </c>
      <c r="I71" s="62"/>
      <c r="J71" s="14" t="str">
        <f>IF(OR(G71="",I71=""),"",INDEX(俸給表!$A$1:$I$202,MATCH($I71,俸給表!$B:$B,0),MATCH($G71,俸給表!$2:$2,0)))</f>
        <v/>
      </c>
      <c r="K71" s="76" t="e">
        <f>VLOOKUP(G71,俸給表!$K$3:$L$7,2,0)</f>
        <v>#N/A</v>
      </c>
      <c r="L71" s="27" t="e">
        <f t="shared" si="2"/>
        <v>#VALUE!</v>
      </c>
      <c r="M71" s="119" t="e">
        <f>J71*俸給表!$K$11*K71</f>
        <v>#VALUE!</v>
      </c>
      <c r="N71" s="121" t="e">
        <f>L71+L72+M71</f>
        <v>#VALUE!</v>
      </c>
      <c r="O71" s="123"/>
    </row>
    <row r="72" spans="1:18" ht="17.100000000000001" customHeight="1">
      <c r="A72" s="98"/>
      <c r="B72" s="98"/>
      <c r="C72" s="7">
        <v>1</v>
      </c>
      <c r="D72" s="7" t="s">
        <v>4</v>
      </c>
      <c r="E72" s="75">
        <v>3</v>
      </c>
      <c r="F72" s="10">
        <v>3</v>
      </c>
      <c r="G72" s="59"/>
      <c r="H72" s="54" t="s">
        <v>13</v>
      </c>
      <c r="I72" s="62"/>
      <c r="J72" s="14" t="str">
        <f>IF(OR(G72="",I72=""),"",INDEX(俸給表!$A$1:$I$202,MATCH($I72,俸給表!$B:$B,0),MATCH($G72,俸給表!$2:$2,0)))</f>
        <v/>
      </c>
      <c r="K72" s="76" t="e">
        <f>VLOOKUP(G72,俸給表!$K$3:$L$7,2,0)</f>
        <v>#N/A</v>
      </c>
      <c r="L72" s="27" t="e">
        <f t="shared" si="2"/>
        <v>#VALUE!</v>
      </c>
      <c r="M72" s="120"/>
      <c r="N72" s="122"/>
      <c r="O72" s="124"/>
    </row>
    <row r="73" spans="1:18" ht="17.100000000000001" customHeight="1">
      <c r="A73" s="97">
        <v>56</v>
      </c>
      <c r="B73" s="97">
        <v>35</v>
      </c>
      <c r="C73" s="7">
        <v>4</v>
      </c>
      <c r="D73" s="7" t="s">
        <v>4</v>
      </c>
      <c r="E73" s="75">
        <v>12</v>
      </c>
      <c r="F73" s="10">
        <v>9</v>
      </c>
      <c r="G73" s="59"/>
      <c r="H73" s="54" t="s">
        <v>13</v>
      </c>
      <c r="I73" s="62"/>
      <c r="J73" s="14" t="str">
        <f>IF(OR(G73="",I73=""),"",INDEX(俸給表!$A$1:$I$202,MATCH($I73,俸給表!$B:$B,0),MATCH($G73,俸給表!$2:$2,0)))</f>
        <v/>
      </c>
      <c r="K73" s="76" t="e">
        <f>VLOOKUP(G73,俸給表!$K$3:$L$7,2,0)</f>
        <v>#N/A</v>
      </c>
      <c r="L73" s="27" t="e">
        <f t="shared" si="2"/>
        <v>#VALUE!</v>
      </c>
      <c r="M73" s="119" t="e">
        <f>J73*俸給表!$K$11*K73</f>
        <v>#VALUE!</v>
      </c>
      <c r="N73" s="121" t="e">
        <f>L73+L74+M73</f>
        <v>#VALUE!</v>
      </c>
      <c r="O73" s="123"/>
    </row>
    <row r="74" spans="1:18" ht="17.100000000000001" customHeight="1">
      <c r="A74" s="98"/>
      <c r="B74" s="98"/>
      <c r="C74" s="7">
        <v>1</v>
      </c>
      <c r="D74" s="7" t="s">
        <v>4</v>
      </c>
      <c r="E74" s="75">
        <v>3</v>
      </c>
      <c r="F74" s="10">
        <v>3</v>
      </c>
      <c r="G74" s="59"/>
      <c r="H74" s="54" t="s">
        <v>13</v>
      </c>
      <c r="I74" s="62"/>
      <c r="J74" s="14" t="str">
        <f>IF(OR(G74="",I74=""),"",INDEX(俸給表!$A$1:$I$202,MATCH($I74,俸給表!$B:$B,0),MATCH($G74,俸給表!$2:$2,0)))</f>
        <v/>
      </c>
      <c r="K74" s="76" t="e">
        <f>VLOOKUP(G74,俸給表!$K$3:$L$7,2,0)</f>
        <v>#N/A</v>
      </c>
      <c r="L74" s="27" t="e">
        <f t="shared" si="2"/>
        <v>#VALUE!</v>
      </c>
      <c r="M74" s="120"/>
      <c r="N74" s="122"/>
      <c r="O74" s="124"/>
    </row>
    <row r="75" spans="1:18" ht="17.100000000000001" customHeight="1">
      <c r="A75" s="97">
        <v>57</v>
      </c>
      <c r="B75" s="97">
        <v>36</v>
      </c>
      <c r="C75" s="7">
        <v>4</v>
      </c>
      <c r="D75" s="7" t="s">
        <v>4</v>
      </c>
      <c r="E75" s="75">
        <v>12</v>
      </c>
      <c r="F75" s="10">
        <v>9</v>
      </c>
      <c r="G75" s="59"/>
      <c r="H75" s="54" t="s">
        <v>13</v>
      </c>
      <c r="I75" s="62"/>
      <c r="J75" s="14" t="str">
        <f>IF(OR(G75="",I75=""),"",INDEX(俸給表!$A$1:$I$202,MATCH($I75,俸給表!$B:$B,0),MATCH($G75,俸給表!$2:$2,0)))</f>
        <v/>
      </c>
      <c r="K75" s="76" t="e">
        <f>VLOOKUP(G75,俸給表!$K$3:$L$7,2,0)</f>
        <v>#N/A</v>
      </c>
      <c r="L75" s="27" t="e">
        <f t="shared" si="2"/>
        <v>#VALUE!</v>
      </c>
      <c r="M75" s="119" t="e">
        <f>J75*俸給表!$K$11*K75</f>
        <v>#VALUE!</v>
      </c>
      <c r="N75" s="121" t="e">
        <f>L75+L76+M75</f>
        <v>#VALUE!</v>
      </c>
      <c r="O75" s="123"/>
    </row>
    <row r="76" spans="1:18" ht="17.100000000000001" customHeight="1">
      <c r="A76" s="98"/>
      <c r="B76" s="98"/>
      <c r="C76" s="7">
        <v>1</v>
      </c>
      <c r="D76" s="7" t="s">
        <v>4</v>
      </c>
      <c r="E76" s="75">
        <v>3</v>
      </c>
      <c r="F76" s="10">
        <v>3</v>
      </c>
      <c r="G76" s="59"/>
      <c r="H76" s="54" t="s">
        <v>13</v>
      </c>
      <c r="I76" s="62"/>
      <c r="J76" s="14" t="str">
        <f>IF(OR(G76="",I76=""),"",INDEX(俸給表!$A$1:$I$202,MATCH($I76,俸給表!$B:$B,0),MATCH($G76,俸給表!$2:$2,0)))</f>
        <v/>
      </c>
      <c r="K76" s="76" t="e">
        <f>VLOOKUP(G76,俸給表!$K$3:$L$7,2,0)</f>
        <v>#N/A</v>
      </c>
      <c r="L76" s="27" t="e">
        <f t="shared" si="2"/>
        <v>#VALUE!</v>
      </c>
      <c r="M76" s="120"/>
      <c r="N76" s="122"/>
      <c r="O76" s="124"/>
    </row>
    <row r="77" spans="1:18" ht="17.100000000000001" customHeight="1">
      <c r="A77" s="97">
        <v>58</v>
      </c>
      <c r="B77" s="97">
        <v>37</v>
      </c>
      <c r="C77" s="7">
        <v>4</v>
      </c>
      <c r="D77" s="7" t="s">
        <v>4</v>
      </c>
      <c r="E77" s="75">
        <v>12</v>
      </c>
      <c r="F77" s="10">
        <v>9</v>
      </c>
      <c r="G77" s="59"/>
      <c r="H77" s="54" t="s">
        <v>13</v>
      </c>
      <c r="I77" s="62"/>
      <c r="J77" s="14" t="str">
        <f>IF(OR(G77="",I77=""),"",INDEX(俸給表!$A$1:$I$202,MATCH($I77,俸給表!$B:$B,0),MATCH($G77,俸給表!$2:$2,0)))</f>
        <v/>
      </c>
      <c r="K77" s="76" t="e">
        <f>VLOOKUP(G77,俸給表!$K$3:$L$7,2,0)</f>
        <v>#N/A</v>
      </c>
      <c r="L77" s="27" t="e">
        <f t="shared" si="2"/>
        <v>#VALUE!</v>
      </c>
      <c r="M77" s="119" t="e">
        <f>J77*俸給表!$K$11*K77</f>
        <v>#VALUE!</v>
      </c>
      <c r="N77" s="121" t="e">
        <f>L77+L78+M77</f>
        <v>#VALUE!</v>
      </c>
      <c r="O77" s="123"/>
    </row>
    <row r="78" spans="1:18" ht="17.100000000000001" customHeight="1">
      <c r="A78" s="98"/>
      <c r="B78" s="98"/>
      <c r="C78" s="7">
        <v>1</v>
      </c>
      <c r="D78" s="7" t="s">
        <v>4</v>
      </c>
      <c r="E78" s="75">
        <v>3</v>
      </c>
      <c r="F78" s="10">
        <v>3</v>
      </c>
      <c r="G78" s="59"/>
      <c r="H78" s="54" t="s">
        <v>13</v>
      </c>
      <c r="I78" s="62"/>
      <c r="J78" s="14" t="str">
        <f>IF(OR(G78="",I78=""),"",INDEX(俸給表!$A$1:$I$202,MATCH($I78,俸給表!$B:$B,0),MATCH($G78,俸給表!$2:$2,0)))</f>
        <v/>
      </c>
      <c r="K78" s="76" t="e">
        <f>VLOOKUP(G78,俸給表!$K$3:$L$7,2,0)</f>
        <v>#N/A</v>
      </c>
      <c r="L78" s="27" t="e">
        <f t="shared" si="2"/>
        <v>#VALUE!</v>
      </c>
      <c r="M78" s="120"/>
      <c r="N78" s="122"/>
      <c r="O78" s="124"/>
      <c r="Q78" s="126" t="s">
        <v>14</v>
      </c>
      <c r="R78" s="126"/>
    </row>
    <row r="79" spans="1:18" ht="17.100000000000001" customHeight="1">
      <c r="A79" s="97">
        <v>59</v>
      </c>
      <c r="B79" s="97">
        <v>38</v>
      </c>
      <c r="C79" s="7">
        <v>4</v>
      </c>
      <c r="D79" s="7" t="s">
        <v>4</v>
      </c>
      <c r="E79" s="75">
        <v>12</v>
      </c>
      <c r="F79" s="10">
        <v>9</v>
      </c>
      <c r="G79" s="59"/>
      <c r="H79" s="54" t="s">
        <v>13</v>
      </c>
      <c r="I79" s="62"/>
      <c r="J79" s="14" t="str">
        <f>IF(OR(G79="",I79=""),"",INDEX(俸給表!$A$1:$I$202,MATCH($I79,俸給表!$B:$B,0),MATCH($G79,俸給表!$2:$2,0)))</f>
        <v/>
      </c>
      <c r="K79" s="76" t="e">
        <f>VLOOKUP(G79,俸給表!$K$3:$L$7,2,0)</f>
        <v>#N/A</v>
      </c>
      <c r="L79" s="27" t="e">
        <f t="shared" si="2"/>
        <v>#VALUE!</v>
      </c>
      <c r="M79" s="119" t="e">
        <f>J79*俸給表!$K$11*K79</f>
        <v>#VALUE!</v>
      </c>
      <c r="N79" s="121" t="e">
        <f>L79+L80+M79</f>
        <v>#VALUE!</v>
      </c>
      <c r="O79" s="123"/>
      <c r="Q79" s="75" t="s">
        <v>15</v>
      </c>
      <c r="R79" s="75" t="s">
        <v>16</v>
      </c>
    </row>
    <row r="80" spans="1:18" ht="17.100000000000001" customHeight="1" thickBot="1">
      <c r="A80" s="98"/>
      <c r="B80" s="98"/>
      <c r="C80" s="7">
        <v>1</v>
      </c>
      <c r="D80" s="7" t="s">
        <v>4</v>
      </c>
      <c r="E80" s="75">
        <v>3</v>
      </c>
      <c r="F80" s="10">
        <v>3</v>
      </c>
      <c r="G80" s="60"/>
      <c r="H80" s="57" t="s">
        <v>13</v>
      </c>
      <c r="I80" s="63"/>
      <c r="J80" s="14" t="str">
        <f>IF(OR(G80="",I80=""),"",INDEX(俸給表!$A$1:$I$202,MATCH($I80,俸給表!$B:$B,0),MATCH($G80,俸給表!$2:$2,0)))</f>
        <v/>
      </c>
      <c r="K80" s="76" t="e">
        <f>VLOOKUP(G80,俸給表!$K$3:$L$7,2,0)</f>
        <v>#N/A</v>
      </c>
      <c r="L80" s="28" t="e">
        <f t="shared" si="2"/>
        <v>#VALUE!</v>
      </c>
      <c r="M80" s="120"/>
      <c r="N80" s="122"/>
      <c r="O80" s="125"/>
      <c r="Q80" s="75">
        <v>1</v>
      </c>
      <c r="R80" s="77">
        <v>0</v>
      </c>
    </row>
    <row r="81" spans="1:18" ht="17.100000000000001" customHeight="1">
      <c r="F81" s="1"/>
      <c r="G81" s="1"/>
      <c r="H81" s="1"/>
      <c r="J81" s="81" t="s">
        <v>9</v>
      </c>
      <c r="K81" s="22" t="s">
        <v>17</v>
      </c>
      <c r="L81" s="29" t="s">
        <v>18</v>
      </c>
      <c r="M81" s="31"/>
      <c r="O81" s="36"/>
      <c r="Q81" s="75">
        <v>4</v>
      </c>
      <c r="R81" s="77">
        <v>27100</v>
      </c>
    </row>
    <row r="82" spans="1:18" ht="17.100000000000001" customHeight="1" thickBot="1">
      <c r="F82" s="1"/>
      <c r="G82" s="1"/>
      <c r="H82" s="1"/>
      <c r="J82" s="82"/>
      <c r="K82" s="23" t="e">
        <f>SUM(N5:N80)</f>
        <v>#VALUE!</v>
      </c>
      <c r="L82" s="30" t="s">
        <v>19</v>
      </c>
      <c r="M82" s="4"/>
      <c r="Q82" s="75">
        <v>5</v>
      </c>
      <c r="R82" s="77">
        <v>32500</v>
      </c>
    </row>
    <row r="83" spans="1:18" ht="17.100000000000001" customHeight="1" thickBot="1">
      <c r="A83" s="3"/>
      <c r="B83" s="5"/>
      <c r="C83" s="5"/>
      <c r="D83" s="5"/>
      <c r="E83" s="8"/>
      <c r="F83" s="11"/>
      <c r="G83" s="11"/>
      <c r="H83" s="11"/>
      <c r="I83" s="12"/>
      <c r="J83" s="15"/>
      <c r="K83" s="24"/>
      <c r="L83" s="8"/>
      <c r="M83" s="8"/>
      <c r="Q83" s="75">
        <v>6</v>
      </c>
      <c r="R83" s="77">
        <v>43350</v>
      </c>
    </row>
    <row r="84" spans="1:18" ht="17.100000000000001" customHeight="1">
      <c r="B84" s="83" t="s">
        <v>20</v>
      </c>
      <c r="C84" s="86" t="s">
        <v>21</v>
      </c>
      <c r="D84" s="87"/>
      <c r="E84" s="87"/>
      <c r="F84" s="88"/>
      <c r="G84" s="113"/>
      <c r="H84" s="114"/>
      <c r="I84" s="115"/>
      <c r="J84" s="16" t="s">
        <v>22</v>
      </c>
      <c r="K84" s="25" t="s">
        <v>23</v>
      </c>
      <c r="L84" s="92" t="s">
        <v>24</v>
      </c>
      <c r="M84" s="32" t="s">
        <v>25</v>
      </c>
      <c r="N84" s="33"/>
      <c r="Q84" s="75">
        <v>7</v>
      </c>
      <c r="R84" s="77">
        <v>54150</v>
      </c>
    </row>
    <row r="85" spans="1:18" ht="17.100000000000001" customHeight="1" thickBot="1">
      <c r="B85" s="84"/>
      <c r="C85" s="89"/>
      <c r="D85" s="90"/>
      <c r="E85" s="90"/>
      <c r="F85" s="91"/>
      <c r="G85" s="116"/>
      <c r="H85" s="117"/>
      <c r="I85" s="118"/>
      <c r="J85" s="17" t="e">
        <f>J80*47.709</f>
        <v>#VALUE!</v>
      </c>
      <c r="K85" s="95" t="e">
        <f>J85+J87</f>
        <v>#VALUE!</v>
      </c>
      <c r="L85" s="93"/>
      <c r="M85" s="99" t="e">
        <f>K82+K85</f>
        <v>#VALUE!</v>
      </c>
      <c r="N85" s="34"/>
      <c r="Q85" s="75">
        <v>8</v>
      </c>
      <c r="R85" s="77">
        <v>59550</v>
      </c>
    </row>
    <row r="86" spans="1:18" ht="17.100000000000001" customHeight="1" thickTop="1">
      <c r="B86" s="84"/>
      <c r="C86" s="101" t="s">
        <v>26</v>
      </c>
      <c r="D86" s="102"/>
      <c r="E86" s="102"/>
      <c r="F86" s="103"/>
      <c r="G86" s="107" t="s">
        <v>27</v>
      </c>
      <c r="H86" s="108"/>
      <c r="I86" s="109"/>
      <c r="J86" s="18" t="s">
        <v>28</v>
      </c>
      <c r="K86" s="95"/>
      <c r="L86" s="93"/>
      <c r="M86" s="99"/>
      <c r="N86" s="34"/>
      <c r="Q86" s="75">
        <v>9</v>
      </c>
      <c r="R86" s="77">
        <v>65000</v>
      </c>
    </row>
    <row r="87" spans="1:18" ht="17.100000000000001" customHeight="1" thickBot="1">
      <c r="B87" s="85"/>
      <c r="C87" s="104"/>
      <c r="D87" s="105"/>
      <c r="E87" s="105"/>
      <c r="F87" s="106"/>
      <c r="G87" s="110"/>
      <c r="H87" s="111"/>
      <c r="I87" s="112"/>
      <c r="J87" s="19" t="e">
        <f>VLOOKUP(G87,Q79:R87,2)*60</f>
        <v>#N/A</v>
      </c>
      <c r="K87" s="96"/>
      <c r="L87" s="94"/>
      <c r="M87" s="100"/>
      <c r="N87" s="34"/>
      <c r="Q87" s="75">
        <v>10</v>
      </c>
      <c r="R87" s="77">
        <v>70400</v>
      </c>
    </row>
    <row r="88" spans="1:18">
      <c r="J88" s="20"/>
    </row>
    <row r="89" spans="1:18">
      <c r="A89" s="127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</row>
  </sheetData>
  <mergeCells count="203">
    <mergeCell ref="A5:A6"/>
    <mergeCell ref="B5:B6"/>
    <mergeCell ref="M5:M6"/>
    <mergeCell ref="N5:N6"/>
    <mergeCell ref="O5:O6"/>
    <mergeCell ref="G4:I4"/>
    <mergeCell ref="A7:A8"/>
    <mergeCell ref="B7:B8"/>
    <mergeCell ref="M7:M8"/>
    <mergeCell ref="N7:N8"/>
    <mergeCell ref="O7:O8"/>
    <mergeCell ref="A9:A10"/>
    <mergeCell ref="B9:B10"/>
    <mergeCell ref="M9:M10"/>
    <mergeCell ref="N9:N10"/>
    <mergeCell ref="O9:O10"/>
    <mergeCell ref="A11:A12"/>
    <mergeCell ref="B11:B12"/>
    <mergeCell ref="M11:M12"/>
    <mergeCell ref="N11:N12"/>
    <mergeCell ref="O11:O12"/>
    <mergeCell ref="A13:A14"/>
    <mergeCell ref="B13:B14"/>
    <mergeCell ref="M13:M14"/>
    <mergeCell ref="N13:N14"/>
    <mergeCell ref="O13:O14"/>
    <mergeCell ref="A15:A16"/>
    <mergeCell ref="B15:B16"/>
    <mergeCell ref="M15:M16"/>
    <mergeCell ref="N15:N16"/>
    <mergeCell ref="O15:O16"/>
    <mergeCell ref="A17:A18"/>
    <mergeCell ref="B17:B18"/>
    <mergeCell ref="M17:M18"/>
    <mergeCell ref="N17:N18"/>
    <mergeCell ref="O17:O18"/>
    <mergeCell ref="A19:A20"/>
    <mergeCell ref="B19:B20"/>
    <mergeCell ref="M19:M20"/>
    <mergeCell ref="N19:N20"/>
    <mergeCell ref="O19:O20"/>
    <mergeCell ref="A21:A22"/>
    <mergeCell ref="B21:B22"/>
    <mergeCell ref="M21:M22"/>
    <mergeCell ref="N21:N22"/>
    <mergeCell ref="O21:O22"/>
    <mergeCell ref="A23:A24"/>
    <mergeCell ref="B23:B24"/>
    <mergeCell ref="M23:M24"/>
    <mergeCell ref="N23:N24"/>
    <mergeCell ref="O23:O24"/>
    <mergeCell ref="A25:A26"/>
    <mergeCell ref="B25:B26"/>
    <mergeCell ref="M25:M26"/>
    <mergeCell ref="N25:N26"/>
    <mergeCell ref="O25:O26"/>
    <mergeCell ref="A27:A28"/>
    <mergeCell ref="B27:B28"/>
    <mergeCell ref="M27:M28"/>
    <mergeCell ref="N27:N28"/>
    <mergeCell ref="O27:O28"/>
    <mergeCell ref="A29:A30"/>
    <mergeCell ref="B29:B30"/>
    <mergeCell ref="M29:M30"/>
    <mergeCell ref="N29:N30"/>
    <mergeCell ref="O29:O30"/>
    <mergeCell ref="A31:A32"/>
    <mergeCell ref="B31:B32"/>
    <mergeCell ref="M31:M32"/>
    <mergeCell ref="N31:N32"/>
    <mergeCell ref="O31:O32"/>
    <mergeCell ref="A33:A34"/>
    <mergeCell ref="B33:B34"/>
    <mergeCell ref="M33:M34"/>
    <mergeCell ref="N33:N34"/>
    <mergeCell ref="O33:O34"/>
    <mergeCell ref="A35:A36"/>
    <mergeCell ref="B35:B36"/>
    <mergeCell ref="M35:M36"/>
    <mergeCell ref="N35:N36"/>
    <mergeCell ref="O35:O36"/>
    <mergeCell ref="A37:A38"/>
    <mergeCell ref="B37:B38"/>
    <mergeCell ref="M37:M38"/>
    <mergeCell ref="N37:N38"/>
    <mergeCell ref="O37:O38"/>
    <mergeCell ref="A39:A40"/>
    <mergeCell ref="B39:B40"/>
    <mergeCell ref="M39:M40"/>
    <mergeCell ref="N39:N40"/>
    <mergeCell ref="O39:O40"/>
    <mergeCell ref="A41:A42"/>
    <mergeCell ref="B41:B42"/>
    <mergeCell ref="M41:M42"/>
    <mergeCell ref="N41:N42"/>
    <mergeCell ref="O41:O42"/>
    <mergeCell ref="A43:A44"/>
    <mergeCell ref="B43:B44"/>
    <mergeCell ref="M43:M44"/>
    <mergeCell ref="N43:N44"/>
    <mergeCell ref="O43:O44"/>
    <mergeCell ref="A45:A46"/>
    <mergeCell ref="B45:B46"/>
    <mergeCell ref="M45:M46"/>
    <mergeCell ref="N45:N46"/>
    <mergeCell ref="O45:O46"/>
    <mergeCell ref="A47:A48"/>
    <mergeCell ref="B47:B48"/>
    <mergeCell ref="M47:M48"/>
    <mergeCell ref="N47:N48"/>
    <mergeCell ref="O47:O48"/>
    <mergeCell ref="A49:A50"/>
    <mergeCell ref="B49:B50"/>
    <mergeCell ref="M49:M50"/>
    <mergeCell ref="N49:N50"/>
    <mergeCell ref="O49:O50"/>
    <mergeCell ref="A51:A52"/>
    <mergeCell ref="B51:B52"/>
    <mergeCell ref="M51:M52"/>
    <mergeCell ref="N51:N52"/>
    <mergeCell ref="O51:O52"/>
    <mergeCell ref="A53:A54"/>
    <mergeCell ref="B53:B54"/>
    <mergeCell ref="M53:M54"/>
    <mergeCell ref="N53:N54"/>
    <mergeCell ref="O53:O54"/>
    <mergeCell ref="A55:A56"/>
    <mergeCell ref="B55:B56"/>
    <mergeCell ref="M55:M56"/>
    <mergeCell ref="N55:N56"/>
    <mergeCell ref="O55:O56"/>
    <mergeCell ref="A57:A58"/>
    <mergeCell ref="B57:B58"/>
    <mergeCell ref="M57:M58"/>
    <mergeCell ref="N57:N58"/>
    <mergeCell ref="O57:O58"/>
    <mergeCell ref="A59:A60"/>
    <mergeCell ref="B59:B60"/>
    <mergeCell ref="M59:M60"/>
    <mergeCell ref="N59:N60"/>
    <mergeCell ref="O59:O60"/>
    <mergeCell ref="A61:A62"/>
    <mergeCell ref="B61:B62"/>
    <mergeCell ref="M61:M62"/>
    <mergeCell ref="N61:N62"/>
    <mergeCell ref="O61:O62"/>
    <mergeCell ref="A63:A64"/>
    <mergeCell ref="B63:B64"/>
    <mergeCell ref="M63:M64"/>
    <mergeCell ref="N63:N64"/>
    <mergeCell ref="O63:O64"/>
    <mergeCell ref="A65:A66"/>
    <mergeCell ref="B65:B66"/>
    <mergeCell ref="M65:M66"/>
    <mergeCell ref="N65:N66"/>
    <mergeCell ref="O65:O66"/>
    <mergeCell ref="A67:A68"/>
    <mergeCell ref="B67:B68"/>
    <mergeCell ref="M67:M68"/>
    <mergeCell ref="N67:N68"/>
    <mergeCell ref="O67:O68"/>
    <mergeCell ref="A69:A70"/>
    <mergeCell ref="B69:B70"/>
    <mergeCell ref="M69:M70"/>
    <mergeCell ref="N69:N70"/>
    <mergeCell ref="O69:O70"/>
    <mergeCell ref="A71:A72"/>
    <mergeCell ref="B71:B72"/>
    <mergeCell ref="M71:M72"/>
    <mergeCell ref="N71:N72"/>
    <mergeCell ref="O71:O72"/>
    <mergeCell ref="A73:A74"/>
    <mergeCell ref="B73:B74"/>
    <mergeCell ref="M73:M74"/>
    <mergeCell ref="N73:N74"/>
    <mergeCell ref="O73:O74"/>
    <mergeCell ref="Q78:R78"/>
    <mergeCell ref="A79:A80"/>
    <mergeCell ref="B79:B80"/>
    <mergeCell ref="M79:M80"/>
    <mergeCell ref="N79:N80"/>
    <mergeCell ref="O79:O80"/>
    <mergeCell ref="A75:A76"/>
    <mergeCell ref="B75:B76"/>
    <mergeCell ref="M75:M76"/>
    <mergeCell ref="N75:N76"/>
    <mergeCell ref="O75:O76"/>
    <mergeCell ref="A77:A78"/>
    <mergeCell ref="B77:B78"/>
    <mergeCell ref="M77:M78"/>
    <mergeCell ref="N77:N78"/>
    <mergeCell ref="O77:O78"/>
    <mergeCell ref="M85:M87"/>
    <mergeCell ref="C86:F87"/>
    <mergeCell ref="G86:I86"/>
    <mergeCell ref="G87:I87"/>
    <mergeCell ref="A89:O89"/>
    <mergeCell ref="J81:J82"/>
    <mergeCell ref="B84:B87"/>
    <mergeCell ref="C84:F85"/>
    <mergeCell ref="G84:I85"/>
    <mergeCell ref="L84:L87"/>
    <mergeCell ref="K85:K87"/>
  </mergeCells>
  <phoneticPr fontId="1"/>
  <conditionalFormatting sqref="G5:G80 I5:I80">
    <cfRule type="containsBlanks" dxfId="2" priority="4">
      <formula>LEN(TRIM(G5))=0</formula>
    </cfRule>
  </conditionalFormatting>
  <conditionalFormatting sqref="G87:I87">
    <cfRule type="containsBlanks" dxfId="1" priority="2">
      <formula>LEN(TRIM(G87))=0</formula>
    </cfRule>
  </conditionalFormatting>
  <conditionalFormatting sqref="R80:R87">
    <cfRule type="containsBlanks" dxfId="0" priority="1">
      <formula>LEN(TRIM(R80))=0</formula>
    </cfRule>
  </conditionalFormatting>
  <printOptions horizontalCentered="1"/>
  <pageMargins left="0.23622047244094491" right="0.23622047244094491" top="0.59055118110236227" bottom="0.62992125984251968" header="0.31496062992125984" footer="0.31496062992125984"/>
  <pageSetup paperSize="9" scale="54" orientation="portrait" r:id="rId1"/>
  <headerFooter>
    <oddHeader>&amp;C&amp;16賃金モデル表　計算シート（関数入・行一） 大卒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07D9-3C46-4C25-B04B-8C6C399CF315}">
  <sheetPr>
    <tabColor rgb="FFFFFF00"/>
  </sheetPr>
  <dimension ref="A1:O203"/>
  <sheetViews>
    <sheetView topLeftCell="C118" workbookViewId="0">
      <selection activeCell="C3" sqref="C3"/>
    </sheetView>
  </sheetViews>
  <sheetFormatPr defaultColWidth="9" defaultRowHeight="13.2"/>
  <cols>
    <col min="1" max="1" width="9" style="1"/>
    <col min="2" max="2" width="11" style="1" bestFit="1" customWidth="1"/>
    <col min="3" max="16384" width="9" style="1"/>
  </cols>
  <sheetData>
    <row r="1" spans="1:15">
      <c r="C1" s="1" t="s">
        <v>29</v>
      </c>
      <c r="K1" s="52" t="s">
        <v>30</v>
      </c>
      <c r="O1" s="55"/>
    </row>
    <row r="2" spans="1:15" ht="13.8" thickBot="1">
      <c r="B2" s="38" t="s">
        <v>31</v>
      </c>
      <c r="C2" s="39">
        <v>1</v>
      </c>
      <c r="D2" s="39">
        <v>2</v>
      </c>
      <c r="E2" s="39">
        <v>3</v>
      </c>
      <c r="F2" s="39">
        <v>4</v>
      </c>
      <c r="G2" s="39">
        <v>5</v>
      </c>
      <c r="H2" s="39">
        <v>6</v>
      </c>
      <c r="I2" s="39">
        <v>7</v>
      </c>
      <c r="K2" s="56" t="s">
        <v>32</v>
      </c>
      <c r="L2" s="56" t="s">
        <v>33</v>
      </c>
    </row>
    <row r="3" spans="1:15" ht="13.8" thickTop="1">
      <c r="A3" s="21" t="s">
        <v>34</v>
      </c>
      <c r="B3" s="40">
        <v>1</v>
      </c>
      <c r="C3" s="41">
        <v>162100</v>
      </c>
      <c r="D3" s="42">
        <v>208000</v>
      </c>
      <c r="E3" s="42">
        <v>240900</v>
      </c>
      <c r="F3" s="42">
        <v>271600</v>
      </c>
      <c r="G3" s="42">
        <v>295400</v>
      </c>
      <c r="H3" s="42">
        <v>323100</v>
      </c>
      <c r="I3" s="43">
        <v>365500</v>
      </c>
      <c r="K3" s="38">
        <v>1</v>
      </c>
      <c r="L3" s="72">
        <v>1</v>
      </c>
    </row>
    <row r="4" spans="1:15">
      <c r="B4" s="40">
        <v>2</v>
      </c>
      <c r="C4" s="44">
        <v>163200</v>
      </c>
      <c r="D4" s="45">
        <v>209700</v>
      </c>
      <c r="E4" s="45">
        <v>242400</v>
      </c>
      <c r="F4" s="45">
        <v>273200</v>
      </c>
      <c r="G4" s="45">
        <v>297500</v>
      </c>
      <c r="H4" s="45">
        <v>325300</v>
      </c>
      <c r="I4" s="46">
        <v>368100</v>
      </c>
      <c r="K4" s="38">
        <v>2</v>
      </c>
      <c r="L4" s="72">
        <v>1</v>
      </c>
    </row>
    <row r="5" spans="1:15">
      <c r="B5" s="40">
        <v>3</v>
      </c>
      <c r="C5" s="44">
        <v>164400</v>
      </c>
      <c r="D5" s="45">
        <v>211400</v>
      </c>
      <c r="E5" s="45">
        <v>243800</v>
      </c>
      <c r="F5" s="45">
        <v>274700</v>
      </c>
      <c r="G5" s="45">
        <v>299500</v>
      </c>
      <c r="H5" s="45">
        <v>327500</v>
      </c>
      <c r="I5" s="46">
        <v>370500</v>
      </c>
      <c r="K5" s="38">
        <v>3</v>
      </c>
      <c r="L5" s="72">
        <v>1.05</v>
      </c>
    </row>
    <row r="6" spans="1:15">
      <c r="B6" s="40">
        <v>4</v>
      </c>
      <c r="C6" s="44">
        <v>165500</v>
      </c>
      <c r="D6" s="45">
        <v>212900</v>
      </c>
      <c r="E6" s="45">
        <v>245200</v>
      </c>
      <c r="F6" s="45">
        <v>276300</v>
      </c>
      <c r="G6" s="45">
        <v>301400</v>
      </c>
      <c r="H6" s="45">
        <v>329500</v>
      </c>
      <c r="I6" s="46">
        <v>372900</v>
      </c>
      <c r="K6" s="38">
        <v>4</v>
      </c>
      <c r="L6" s="72">
        <v>1.1000000000000001</v>
      </c>
    </row>
    <row r="7" spans="1:15">
      <c r="B7" s="40">
        <v>5</v>
      </c>
      <c r="C7" s="44">
        <v>166600</v>
      </c>
      <c r="D7" s="45">
        <v>214400</v>
      </c>
      <c r="E7" s="45">
        <v>246400</v>
      </c>
      <c r="F7" s="45">
        <v>277800</v>
      </c>
      <c r="G7" s="45">
        <v>303200</v>
      </c>
      <c r="H7" s="45">
        <v>331500</v>
      </c>
      <c r="I7" s="46">
        <v>374800</v>
      </c>
      <c r="K7" s="38">
        <v>5</v>
      </c>
      <c r="L7" s="72">
        <v>1.1000000000000001</v>
      </c>
    </row>
    <row r="8" spans="1:15">
      <c r="B8" s="40">
        <v>6</v>
      </c>
      <c r="C8" s="44">
        <v>167700</v>
      </c>
      <c r="D8" s="45">
        <v>216200</v>
      </c>
      <c r="E8" s="45">
        <v>248000</v>
      </c>
      <c r="F8" s="45">
        <v>279500</v>
      </c>
      <c r="G8" s="45">
        <v>305000</v>
      </c>
      <c r="H8" s="45">
        <v>333500</v>
      </c>
      <c r="I8" s="46">
        <v>377300</v>
      </c>
    </row>
    <row r="9" spans="1:15">
      <c r="B9" s="40">
        <v>7</v>
      </c>
      <c r="C9" s="44">
        <v>168800</v>
      </c>
      <c r="D9" s="45">
        <v>217900</v>
      </c>
      <c r="E9" s="45">
        <v>249500</v>
      </c>
      <c r="F9" s="45">
        <v>281300</v>
      </c>
      <c r="G9" s="45">
        <v>306600</v>
      </c>
      <c r="H9" s="45">
        <v>335400</v>
      </c>
      <c r="I9" s="46">
        <v>379600</v>
      </c>
      <c r="K9" s="52" t="s">
        <v>35</v>
      </c>
    </row>
    <row r="10" spans="1:15">
      <c r="B10" s="40">
        <v>8</v>
      </c>
      <c r="C10" s="44">
        <v>169900</v>
      </c>
      <c r="D10" s="45">
        <v>219600</v>
      </c>
      <c r="E10" s="45">
        <v>250900</v>
      </c>
      <c r="F10" s="45">
        <v>283100</v>
      </c>
      <c r="G10" s="45">
        <v>308200</v>
      </c>
      <c r="H10" s="45">
        <v>337300</v>
      </c>
      <c r="I10" s="46">
        <v>382100</v>
      </c>
      <c r="K10" s="132" t="s">
        <v>36</v>
      </c>
      <c r="L10" s="132"/>
    </row>
    <row r="11" spans="1:15">
      <c r="B11" s="40">
        <v>9</v>
      </c>
      <c r="C11" s="44">
        <v>170900</v>
      </c>
      <c r="D11" s="45">
        <v>221100</v>
      </c>
      <c r="E11" s="45">
        <v>252000</v>
      </c>
      <c r="F11" s="45">
        <v>284800</v>
      </c>
      <c r="G11" s="45">
        <v>309800</v>
      </c>
      <c r="H11" s="45">
        <v>339200</v>
      </c>
      <c r="I11" s="46">
        <v>384500</v>
      </c>
      <c r="K11" s="133">
        <v>4.5</v>
      </c>
      <c r="L11" s="133"/>
    </row>
    <row r="12" spans="1:15">
      <c r="B12" s="40">
        <v>10</v>
      </c>
      <c r="C12" s="44">
        <v>172300</v>
      </c>
      <c r="D12" s="45">
        <v>222600</v>
      </c>
      <c r="E12" s="45">
        <v>253400</v>
      </c>
      <c r="F12" s="45">
        <v>286700</v>
      </c>
      <c r="G12" s="45">
        <v>312000</v>
      </c>
      <c r="H12" s="45">
        <v>341200</v>
      </c>
      <c r="I12" s="46">
        <v>387100</v>
      </c>
    </row>
    <row r="13" spans="1:15">
      <c r="B13" s="40">
        <v>11</v>
      </c>
      <c r="C13" s="44">
        <v>173600</v>
      </c>
      <c r="D13" s="45">
        <v>224100</v>
      </c>
      <c r="E13" s="45">
        <v>254900</v>
      </c>
      <c r="F13" s="45">
        <v>288500</v>
      </c>
      <c r="G13" s="45">
        <v>314200</v>
      </c>
      <c r="H13" s="45">
        <v>343200</v>
      </c>
      <c r="I13" s="46">
        <v>389700</v>
      </c>
    </row>
    <row r="14" spans="1:15">
      <c r="B14" s="40">
        <v>12</v>
      </c>
      <c r="C14" s="44">
        <v>174900</v>
      </c>
      <c r="D14" s="45">
        <v>225600</v>
      </c>
      <c r="E14" s="45">
        <v>256200</v>
      </c>
      <c r="F14" s="45">
        <v>290300</v>
      </c>
      <c r="G14" s="45">
        <v>316200</v>
      </c>
      <c r="H14" s="45">
        <v>345200</v>
      </c>
      <c r="I14" s="46">
        <v>392300</v>
      </c>
    </row>
    <row r="15" spans="1:15">
      <c r="B15" s="40">
        <v>13</v>
      </c>
      <c r="C15" s="44">
        <v>176100</v>
      </c>
      <c r="D15" s="45">
        <v>226800</v>
      </c>
      <c r="E15" s="45">
        <v>257500</v>
      </c>
      <c r="F15" s="45">
        <v>292100</v>
      </c>
      <c r="G15" s="45">
        <v>318200</v>
      </c>
      <c r="H15" s="45">
        <v>347000</v>
      </c>
      <c r="I15" s="46">
        <v>394600</v>
      </c>
    </row>
    <row r="16" spans="1:15">
      <c r="B16" s="40">
        <v>14</v>
      </c>
      <c r="C16" s="44">
        <v>177600</v>
      </c>
      <c r="D16" s="45">
        <v>228200</v>
      </c>
      <c r="E16" s="45">
        <v>258700</v>
      </c>
      <c r="F16" s="45">
        <v>293700</v>
      </c>
      <c r="G16" s="45">
        <v>320200</v>
      </c>
      <c r="H16" s="45">
        <v>349000</v>
      </c>
      <c r="I16" s="46">
        <v>396900</v>
      </c>
    </row>
    <row r="17" spans="2:9">
      <c r="B17" s="40">
        <v>15</v>
      </c>
      <c r="C17" s="44">
        <v>179100</v>
      </c>
      <c r="D17" s="45">
        <v>229600</v>
      </c>
      <c r="E17" s="45">
        <v>259900</v>
      </c>
      <c r="F17" s="45">
        <v>295100</v>
      </c>
      <c r="G17" s="45">
        <v>322100</v>
      </c>
      <c r="H17" s="45">
        <v>350900</v>
      </c>
      <c r="I17" s="46">
        <v>399100</v>
      </c>
    </row>
    <row r="18" spans="2:9">
      <c r="B18" s="40">
        <v>16</v>
      </c>
      <c r="C18" s="44">
        <v>180700</v>
      </c>
      <c r="D18" s="45">
        <v>231000</v>
      </c>
      <c r="E18" s="45">
        <v>261100</v>
      </c>
      <c r="F18" s="45">
        <v>296500</v>
      </c>
      <c r="G18" s="45">
        <v>324000</v>
      </c>
      <c r="H18" s="45">
        <v>352800</v>
      </c>
      <c r="I18" s="46">
        <v>401400</v>
      </c>
    </row>
    <row r="19" spans="2:9">
      <c r="B19" s="40">
        <v>17</v>
      </c>
      <c r="C19" s="44">
        <v>181800</v>
      </c>
      <c r="D19" s="45">
        <v>232400</v>
      </c>
      <c r="E19" s="45">
        <v>262300</v>
      </c>
      <c r="F19" s="45">
        <v>298000</v>
      </c>
      <c r="G19" s="45">
        <v>325900</v>
      </c>
      <c r="H19" s="45">
        <v>354500</v>
      </c>
      <c r="I19" s="46">
        <v>403200</v>
      </c>
    </row>
    <row r="20" spans="2:9">
      <c r="B20" s="40">
        <v>18</v>
      </c>
      <c r="C20" s="44">
        <v>183200</v>
      </c>
      <c r="D20" s="45">
        <v>234000</v>
      </c>
      <c r="E20" s="45">
        <v>263600</v>
      </c>
      <c r="F20" s="45">
        <v>300000</v>
      </c>
      <c r="G20" s="45">
        <v>327900</v>
      </c>
      <c r="H20" s="45">
        <v>356500</v>
      </c>
      <c r="I20" s="46">
        <v>405100</v>
      </c>
    </row>
    <row r="21" spans="2:9">
      <c r="B21" s="40">
        <v>19</v>
      </c>
      <c r="C21" s="44">
        <v>184600</v>
      </c>
      <c r="D21" s="45">
        <v>235500</v>
      </c>
      <c r="E21" s="45">
        <v>264900</v>
      </c>
      <c r="F21" s="45">
        <v>302000</v>
      </c>
      <c r="G21" s="45">
        <v>329800</v>
      </c>
      <c r="H21" s="45">
        <v>358300</v>
      </c>
      <c r="I21" s="46">
        <v>407000</v>
      </c>
    </row>
    <row r="22" spans="2:9">
      <c r="B22" s="40">
        <v>20</v>
      </c>
      <c r="C22" s="44">
        <v>186000</v>
      </c>
      <c r="D22" s="45">
        <v>236900</v>
      </c>
      <c r="E22" s="45">
        <v>266200</v>
      </c>
      <c r="F22" s="45">
        <v>303800</v>
      </c>
      <c r="G22" s="45">
        <v>331700</v>
      </c>
      <c r="H22" s="45">
        <v>360200</v>
      </c>
      <c r="I22" s="46">
        <v>408800</v>
      </c>
    </row>
    <row r="23" spans="2:9">
      <c r="B23" s="40">
        <v>21</v>
      </c>
      <c r="C23" s="44">
        <v>187300</v>
      </c>
      <c r="D23" s="45">
        <v>238100</v>
      </c>
      <c r="E23" s="45">
        <v>267600</v>
      </c>
      <c r="F23" s="45">
        <v>305500</v>
      </c>
      <c r="G23" s="45">
        <v>333400</v>
      </c>
      <c r="H23" s="45">
        <v>362100</v>
      </c>
      <c r="I23" s="46">
        <v>410600</v>
      </c>
    </row>
    <row r="24" spans="2:9">
      <c r="B24" s="40">
        <v>22</v>
      </c>
      <c r="C24" s="44">
        <v>189600</v>
      </c>
      <c r="D24" s="45">
        <v>239700</v>
      </c>
      <c r="E24" s="45">
        <v>269100</v>
      </c>
      <c r="F24" s="45">
        <v>307400</v>
      </c>
      <c r="G24" s="45">
        <v>335400</v>
      </c>
      <c r="H24" s="45">
        <v>364000</v>
      </c>
      <c r="I24" s="46">
        <v>412400</v>
      </c>
    </row>
    <row r="25" spans="2:9">
      <c r="B25" s="40">
        <v>23</v>
      </c>
      <c r="C25" s="44">
        <v>191800</v>
      </c>
      <c r="D25" s="45">
        <v>241200</v>
      </c>
      <c r="E25" s="45">
        <v>270700</v>
      </c>
      <c r="F25" s="45">
        <v>309300</v>
      </c>
      <c r="G25" s="45">
        <v>337400</v>
      </c>
      <c r="H25" s="45">
        <v>365900</v>
      </c>
      <c r="I25" s="46">
        <v>414200</v>
      </c>
    </row>
    <row r="26" spans="2:9">
      <c r="B26" s="40">
        <v>24</v>
      </c>
      <c r="C26" s="44">
        <v>194000</v>
      </c>
      <c r="D26" s="45">
        <v>242600</v>
      </c>
      <c r="E26" s="45">
        <v>272200</v>
      </c>
      <c r="F26" s="45">
        <v>311100</v>
      </c>
      <c r="G26" s="45">
        <v>339300</v>
      </c>
      <c r="H26" s="45">
        <v>367800</v>
      </c>
      <c r="I26" s="46">
        <v>416000</v>
      </c>
    </row>
    <row r="27" spans="2:9">
      <c r="B27" s="40">
        <v>25</v>
      </c>
      <c r="C27" s="44">
        <v>196200</v>
      </c>
      <c r="D27" s="45">
        <v>243600</v>
      </c>
      <c r="E27" s="45">
        <v>273800</v>
      </c>
      <c r="F27" s="45">
        <v>312800</v>
      </c>
      <c r="G27" s="45">
        <v>340700</v>
      </c>
      <c r="H27" s="45">
        <v>369700</v>
      </c>
      <c r="I27" s="46">
        <v>417600</v>
      </c>
    </row>
    <row r="28" spans="2:9">
      <c r="B28" s="40">
        <v>26</v>
      </c>
      <c r="C28" s="44">
        <v>197900</v>
      </c>
      <c r="D28" s="45">
        <v>245100</v>
      </c>
      <c r="E28" s="45">
        <v>275500</v>
      </c>
      <c r="F28" s="45">
        <v>314800</v>
      </c>
      <c r="G28" s="45">
        <v>342600</v>
      </c>
      <c r="H28" s="45">
        <v>371600</v>
      </c>
      <c r="I28" s="46">
        <v>419100</v>
      </c>
    </row>
    <row r="29" spans="2:9">
      <c r="B29" s="40">
        <v>27</v>
      </c>
      <c r="C29" s="44">
        <v>199400</v>
      </c>
      <c r="D29" s="45">
        <v>246400</v>
      </c>
      <c r="E29" s="45">
        <v>277100</v>
      </c>
      <c r="F29" s="45">
        <v>316800</v>
      </c>
      <c r="G29" s="45">
        <v>344500</v>
      </c>
      <c r="H29" s="45">
        <v>373500</v>
      </c>
      <c r="I29" s="46">
        <v>420600</v>
      </c>
    </row>
    <row r="30" spans="2:9">
      <c r="B30" s="40">
        <v>28</v>
      </c>
      <c r="C30" s="44">
        <v>200900</v>
      </c>
      <c r="D30" s="45">
        <v>247600</v>
      </c>
      <c r="E30" s="45">
        <v>278700</v>
      </c>
      <c r="F30" s="45">
        <v>318700</v>
      </c>
      <c r="G30" s="45">
        <v>346400</v>
      </c>
      <c r="H30" s="45">
        <v>375400</v>
      </c>
      <c r="I30" s="46">
        <v>422100</v>
      </c>
    </row>
    <row r="31" spans="2:9">
      <c r="B31" s="40">
        <v>29</v>
      </c>
      <c r="C31" s="44">
        <v>202400</v>
      </c>
      <c r="D31" s="45">
        <v>248700</v>
      </c>
      <c r="E31" s="45">
        <v>280300</v>
      </c>
      <c r="F31" s="45">
        <v>320400</v>
      </c>
      <c r="G31" s="45">
        <v>348000</v>
      </c>
      <c r="H31" s="45">
        <v>376900</v>
      </c>
      <c r="I31" s="46">
        <v>423600</v>
      </c>
    </row>
    <row r="32" spans="2:9">
      <c r="B32" s="40">
        <v>30</v>
      </c>
      <c r="C32" s="44">
        <v>203800</v>
      </c>
      <c r="D32" s="45">
        <v>249700</v>
      </c>
      <c r="E32" s="45">
        <v>281800</v>
      </c>
      <c r="F32" s="45">
        <v>322400</v>
      </c>
      <c r="G32" s="45">
        <v>349900</v>
      </c>
      <c r="H32" s="45">
        <v>378700</v>
      </c>
      <c r="I32" s="46">
        <v>424900</v>
      </c>
    </row>
    <row r="33" spans="2:9">
      <c r="B33" s="40">
        <v>31</v>
      </c>
      <c r="C33" s="44">
        <v>205200</v>
      </c>
      <c r="D33" s="45">
        <v>250600</v>
      </c>
      <c r="E33" s="45">
        <v>283300</v>
      </c>
      <c r="F33" s="45">
        <v>324400</v>
      </c>
      <c r="G33" s="45">
        <v>351700</v>
      </c>
      <c r="H33" s="45">
        <v>380500</v>
      </c>
      <c r="I33" s="46">
        <v>426200</v>
      </c>
    </row>
    <row r="34" spans="2:9">
      <c r="B34" s="40">
        <v>32</v>
      </c>
      <c r="C34" s="44">
        <v>206600</v>
      </c>
      <c r="D34" s="45">
        <v>251500</v>
      </c>
      <c r="E34" s="45">
        <v>284800</v>
      </c>
      <c r="F34" s="45">
        <v>326400</v>
      </c>
      <c r="G34" s="45">
        <v>353500</v>
      </c>
      <c r="H34" s="45">
        <v>382100</v>
      </c>
      <c r="I34" s="46">
        <v>427400</v>
      </c>
    </row>
    <row r="35" spans="2:9">
      <c r="B35" s="40">
        <v>33</v>
      </c>
      <c r="C35" s="44">
        <v>208000</v>
      </c>
      <c r="D35" s="45">
        <v>252400</v>
      </c>
      <c r="E35" s="45">
        <v>285900</v>
      </c>
      <c r="F35" s="45">
        <v>327600</v>
      </c>
      <c r="G35" s="45">
        <v>355300</v>
      </c>
      <c r="H35" s="45">
        <v>383800</v>
      </c>
      <c r="I35" s="46">
        <v>428600</v>
      </c>
    </row>
    <row r="36" spans="2:9">
      <c r="B36" s="40">
        <v>34</v>
      </c>
      <c r="C36" s="44">
        <v>209300</v>
      </c>
      <c r="D36" s="45">
        <v>253300</v>
      </c>
      <c r="E36" s="45">
        <v>287500</v>
      </c>
      <c r="F36" s="45">
        <v>329600</v>
      </c>
      <c r="G36" s="45">
        <v>357100</v>
      </c>
      <c r="H36" s="45">
        <v>385200</v>
      </c>
      <c r="I36" s="46">
        <v>429900</v>
      </c>
    </row>
    <row r="37" spans="2:9">
      <c r="B37" s="40">
        <v>35</v>
      </c>
      <c r="C37" s="44">
        <v>210600</v>
      </c>
      <c r="D37" s="45">
        <v>254100</v>
      </c>
      <c r="E37" s="45">
        <v>289000</v>
      </c>
      <c r="F37" s="45">
        <v>331500</v>
      </c>
      <c r="G37" s="45">
        <v>358800</v>
      </c>
      <c r="H37" s="45">
        <v>386600</v>
      </c>
      <c r="I37" s="46">
        <v>431200</v>
      </c>
    </row>
    <row r="38" spans="2:9">
      <c r="B38" s="40">
        <v>36</v>
      </c>
      <c r="C38" s="44">
        <v>211900</v>
      </c>
      <c r="D38" s="45">
        <v>254900</v>
      </c>
      <c r="E38" s="45">
        <v>290500</v>
      </c>
      <c r="F38" s="45">
        <v>333500</v>
      </c>
      <c r="G38" s="45">
        <v>360500</v>
      </c>
      <c r="H38" s="45">
        <v>388000</v>
      </c>
      <c r="I38" s="46">
        <v>432400</v>
      </c>
    </row>
    <row r="39" spans="2:9">
      <c r="B39" s="40">
        <v>37</v>
      </c>
      <c r="C39" s="44">
        <v>213200</v>
      </c>
      <c r="D39" s="45">
        <v>255600</v>
      </c>
      <c r="E39" s="45">
        <v>291900</v>
      </c>
      <c r="F39" s="45">
        <v>335400</v>
      </c>
      <c r="G39" s="45">
        <v>361900</v>
      </c>
      <c r="H39" s="45">
        <v>389400</v>
      </c>
      <c r="I39" s="46">
        <v>433600</v>
      </c>
    </row>
    <row r="40" spans="2:9">
      <c r="B40" s="40">
        <v>38</v>
      </c>
      <c r="C40" s="44">
        <v>214400</v>
      </c>
      <c r="D40" s="45">
        <v>256700</v>
      </c>
      <c r="E40" s="45">
        <v>293500</v>
      </c>
      <c r="F40" s="45">
        <v>337300</v>
      </c>
      <c r="G40" s="45">
        <v>363200</v>
      </c>
      <c r="H40" s="45">
        <v>390600</v>
      </c>
      <c r="I40" s="46">
        <v>434400</v>
      </c>
    </row>
    <row r="41" spans="2:9">
      <c r="B41" s="40">
        <v>39</v>
      </c>
      <c r="C41" s="44">
        <v>215600</v>
      </c>
      <c r="D41" s="45">
        <v>257900</v>
      </c>
      <c r="E41" s="45">
        <v>295100</v>
      </c>
      <c r="F41" s="45">
        <v>339200</v>
      </c>
      <c r="G41" s="45">
        <v>364500</v>
      </c>
      <c r="H41" s="45">
        <v>391800</v>
      </c>
      <c r="I41" s="46">
        <v>435200</v>
      </c>
    </row>
    <row r="42" spans="2:9">
      <c r="B42" s="40">
        <v>40</v>
      </c>
      <c r="C42" s="44">
        <v>216700</v>
      </c>
      <c r="D42" s="45">
        <v>259000</v>
      </c>
      <c r="E42" s="45">
        <v>296700</v>
      </c>
      <c r="F42" s="45">
        <v>341100</v>
      </c>
      <c r="G42" s="45">
        <v>365900</v>
      </c>
      <c r="H42" s="45">
        <v>392800</v>
      </c>
      <c r="I42" s="46">
        <v>436000</v>
      </c>
    </row>
    <row r="43" spans="2:9">
      <c r="B43" s="40">
        <v>41</v>
      </c>
      <c r="C43" s="44">
        <v>217800</v>
      </c>
      <c r="D43" s="45">
        <v>260200</v>
      </c>
      <c r="E43" s="45">
        <v>298200</v>
      </c>
      <c r="F43" s="45">
        <v>342900</v>
      </c>
      <c r="G43" s="45">
        <v>367000</v>
      </c>
      <c r="H43" s="45">
        <v>393900</v>
      </c>
      <c r="I43" s="46">
        <v>436600</v>
      </c>
    </row>
    <row r="44" spans="2:9">
      <c r="B44" s="40">
        <v>42</v>
      </c>
      <c r="C44" s="44">
        <v>218900</v>
      </c>
      <c r="D44" s="45">
        <v>261400</v>
      </c>
      <c r="E44" s="45">
        <v>299800</v>
      </c>
      <c r="F44" s="45">
        <v>344800</v>
      </c>
      <c r="G44" s="45">
        <v>367900</v>
      </c>
      <c r="H44" s="45">
        <v>395100</v>
      </c>
      <c r="I44" s="46">
        <v>437300</v>
      </c>
    </row>
    <row r="45" spans="2:9">
      <c r="B45" s="40">
        <v>43</v>
      </c>
      <c r="C45" s="44">
        <v>219900</v>
      </c>
      <c r="D45" s="45">
        <v>262500</v>
      </c>
      <c r="E45" s="45">
        <v>301300</v>
      </c>
      <c r="F45" s="45">
        <v>346600</v>
      </c>
      <c r="G45" s="45">
        <v>368900</v>
      </c>
      <c r="H45" s="45">
        <v>396200</v>
      </c>
      <c r="I45" s="46">
        <v>438000</v>
      </c>
    </row>
    <row r="46" spans="2:9">
      <c r="B46" s="40">
        <v>44</v>
      </c>
      <c r="C46" s="44">
        <v>220900</v>
      </c>
      <c r="D46" s="45">
        <v>263600</v>
      </c>
      <c r="E46" s="45">
        <v>302800</v>
      </c>
      <c r="F46" s="45">
        <v>348400</v>
      </c>
      <c r="G46" s="45">
        <v>370000</v>
      </c>
      <c r="H46" s="45">
        <v>397300</v>
      </c>
      <c r="I46" s="46">
        <v>438700</v>
      </c>
    </row>
    <row r="47" spans="2:9">
      <c r="B47" s="40">
        <v>45</v>
      </c>
      <c r="C47" s="44">
        <v>221800</v>
      </c>
      <c r="D47" s="45">
        <v>264700</v>
      </c>
      <c r="E47" s="45">
        <v>304400</v>
      </c>
      <c r="F47" s="45">
        <v>349900</v>
      </c>
      <c r="G47" s="45">
        <v>370800</v>
      </c>
      <c r="H47" s="45">
        <v>398000</v>
      </c>
      <c r="I47" s="46">
        <v>439500</v>
      </c>
    </row>
    <row r="48" spans="2:9">
      <c r="B48" s="40">
        <v>46</v>
      </c>
      <c r="C48" s="44">
        <v>222700</v>
      </c>
      <c r="D48" s="45">
        <v>265800</v>
      </c>
      <c r="E48" s="45">
        <v>306000</v>
      </c>
      <c r="F48" s="45">
        <v>351300</v>
      </c>
      <c r="G48" s="45">
        <v>371700</v>
      </c>
      <c r="H48" s="45">
        <v>398700</v>
      </c>
      <c r="I48" s="46">
        <v>440300</v>
      </c>
    </row>
    <row r="49" spans="2:9">
      <c r="B49" s="40">
        <v>47</v>
      </c>
      <c r="C49" s="44">
        <v>223600</v>
      </c>
      <c r="D49" s="45">
        <v>266900</v>
      </c>
      <c r="E49" s="45">
        <v>307600</v>
      </c>
      <c r="F49" s="45">
        <v>352700</v>
      </c>
      <c r="G49" s="45">
        <v>372600</v>
      </c>
      <c r="H49" s="45">
        <v>399400</v>
      </c>
      <c r="I49" s="46">
        <v>440700</v>
      </c>
    </row>
    <row r="50" spans="2:9">
      <c r="B50" s="40">
        <v>48</v>
      </c>
      <c r="C50" s="44">
        <v>224500</v>
      </c>
      <c r="D50" s="45">
        <v>267900</v>
      </c>
      <c r="E50" s="45">
        <v>309100</v>
      </c>
      <c r="F50" s="45">
        <v>354200</v>
      </c>
      <c r="G50" s="45">
        <v>373400</v>
      </c>
      <c r="H50" s="45">
        <v>400100</v>
      </c>
      <c r="I50" s="46">
        <v>441400</v>
      </c>
    </row>
    <row r="51" spans="2:9">
      <c r="B51" s="40">
        <v>49</v>
      </c>
      <c r="C51" s="44">
        <v>225400</v>
      </c>
      <c r="D51" s="45">
        <v>268900</v>
      </c>
      <c r="E51" s="45">
        <v>310000</v>
      </c>
      <c r="F51" s="45">
        <v>355700</v>
      </c>
      <c r="G51" s="45">
        <v>374200</v>
      </c>
      <c r="H51" s="45">
        <v>400700</v>
      </c>
      <c r="I51" s="46">
        <v>441900</v>
      </c>
    </row>
    <row r="52" spans="2:9">
      <c r="B52" s="40">
        <v>50</v>
      </c>
      <c r="C52" s="44">
        <v>226300</v>
      </c>
      <c r="D52" s="45">
        <v>269900</v>
      </c>
      <c r="E52" s="45">
        <v>311500</v>
      </c>
      <c r="F52" s="45">
        <v>356500</v>
      </c>
      <c r="G52" s="45">
        <v>375000</v>
      </c>
      <c r="H52" s="45">
        <v>401300</v>
      </c>
      <c r="I52" s="46">
        <v>442300</v>
      </c>
    </row>
    <row r="53" spans="2:9">
      <c r="B53" s="40">
        <v>51</v>
      </c>
      <c r="C53" s="44">
        <v>227200</v>
      </c>
      <c r="D53" s="45">
        <v>270900</v>
      </c>
      <c r="E53" s="45">
        <v>313000</v>
      </c>
      <c r="F53" s="45">
        <v>357500</v>
      </c>
      <c r="G53" s="45">
        <v>375800</v>
      </c>
      <c r="H53" s="45">
        <v>401800</v>
      </c>
      <c r="I53" s="46">
        <v>442700</v>
      </c>
    </row>
    <row r="54" spans="2:9">
      <c r="B54" s="40">
        <v>52</v>
      </c>
      <c r="C54" s="44">
        <v>228100</v>
      </c>
      <c r="D54" s="45">
        <v>271800</v>
      </c>
      <c r="E54" s="45">
        <v>314600</v>
      </c>
      <c r="F54" s="45">
        <v>358500</v>
      </c>
      <c r="G54" s="45">
        <v>376500</v>
      </c>
      <c r="H54" s="45">
        <v>402200</v>
      </c>
      <c r="I54" s="46">
        <v>443100</v>
      </c>
    </row>
    <row r="55" spans="2:9">
      <c r="B55" s="40">
        <v>53</v>
      </c>
      <c r="C55" s="44">
        <v>228900</v>
      </c>
      <c r="D55" s="45">
        <v>272700</v>
      </c>
      <c r="E55" s="45">
        <v>316200</v>
      </c>
      <c r="F55" s="45">
        <v>359400</v>
      </c>
      <c r="G55" s="45">
        <v>377200</v>
      </c>
      <c r="H55" s="45">
        <v>402600</v>
      </c>
      <c r="I55" s="46">
        <v>443500</v>
      </c>
    </row>
    <row r="56" spans="2:9">
      <c r="B56" s="40">
        <v>54</v>
      </c>
      <c r="C56" s="44">
        <v>229800</v>
      </c>
      <c r="D56" s="45">
        <v>273600</v>
      </c>
      <c r="E56" s="45">
        <v>317800</v>
      </c>
      <c r="F56" s="45">
        <v>360500</v>
      </c>
      <c r="G56" s="45">
        <v>377900</v>
      </c>
      <c r="H56" s="45">
        <v>402900</v>
      </c>
      <c r="I56" s="46">
        <v>443900</v>
      </c>
    </row>
    <row r="57" spans="2:9">
      <c r="B57" s="40">
        <v>55</v>
      </c>
      <c r="C57" s="44">
        <v>230700</v>
      </c>
      <c r="D57" s="45">
        <v>274500</v>
      </c>
      <c r="E57" s="45">
        <v>319300</v>
      </c>
      <c r="F57" s="45">
        <v>361400</v>
      </c>
      <c r="G57" s="45">
        <v>378600</v>
      </c>
      <c r="H57" s="45">
        <v>403200</v>
      </c>
      <c r="I57" s="46">
        <v>444300</v>
      </c>
    </row>
    <row r="58" spans="2:9">
      <c r="B58" s="40">
        <v>56</v>
      </c>
      <c r="C58" s="44">
        <v>231500</v>
      </c>
      <c r="D58" s="45">
        <v>275400</v>
      </c>
      <c r="E58" s="45">
        <v>320800</v>
      </c>
      <c r="F58" s="45">
        <v>362400</v>
      </c>
      <c r="G58" s="45">
        <v>379300</v>
      </c>
      <c r="H58" s="45">
        <v>403500</v>
      </c>
      <c r="I58" s="46">
        <v>444600</v>
      </c>
    </row>
    <row r="59" spans="2:9">
      <c r="B59" s="40">
        <v>57</v>
      </c>
      <c r="C59" s="44">
        <v>231800</v>
      </c>
      <c r="D59" s="45">
        <v>276300</v>
      </c>
      <c r="E59" s="45">
        <v>322200</v>
      </c>
      <c r="F59" s="45">
        <v>363300</v>
      </c>
      <c r="G59" s="45">
        <v>379800</v>
      </c>
      <c r="H59" s="45">
        <v>403800</v>
      </c>
      <c r="I59" s="46">
        <v>444900</v>
      </c>
    </row>
    <row r="60" spans="2:9">
      <c r="B60" s="40">
        <v>58</v>
      </c>
      <c r="C60" s="44">
        <v>232600</v>
      </c>
      <c r="D60" s="45">
        <v>277200</v>
      </c>
      <c r="E60" s="45">
        <v>323400</v>
      </c>
      <c r="F60" s="45">
        <v>364000</v>
      </c>
      <c r="G60" s="45">
        <v>380400</v>
      </c>
      <c r="H60" s="45">
        <v>404100</v>
      </c>
      <c r="I60" s="46">
        <v>445300</v>
      </c>
    </row>
    <row r="61" spans="2:9">
      <c r="B61" s="40">
        <v>59</v>
      </c>
      <c r="C61" s="44">
        <v>233300</v>
      </c>
      <c r="D61" s="45">
        <v>278100</v>
      </c>
      <c r="E61" s="45">
        <v>324500</v>
      </c>
      <c r="F61" s="45">
        <v>364700</v>
      </c>
      <c r="G61" s="45">
        <v>381000</v>
      </c>
      <c r="H61" s="45">
        <v>404400</v>
      </c>
      <c r="I61" s="46">
        <v>445600</v>
      </c>
    </row>
    <row r="62" spans="2:9">
      <c r="B62" s="40">
        <v>60</v>
      </c>
      <c r="C62" s="44">
        <v>233900</v>
      </c>
      <c r="D62" s="45">
        <v>279000</v>
      </c>
      <c r="E62" s="45">
        <v>325600</v>
      </c>
      <c r="F62" s="45">
        <v>365300</v>
      </c>
      <c r="G62" s="45">
        <v>381700</v>
      </c>
      <c r="H62" s="45">
        <v>404700</v>
      </c>
      <c r="I62" s="46">
        <v>445900</v>
      </c>
    </row>
    <row r="63" spans="2:9">
      <c r="B63" s="40">
        <v>61</v>
      </c>
      <c r="C63" s="44">
        <v>234500</v>
      </c>
      <c r="D63" s="45">
        <v>280000</v>
      </c>
      <c r="E63" s="45">
        <v>326300</v>
      </c>
      <c r="F63" s="45">
        <v>365700</v>
      </c>
      <c r="G63" s="45">
        <v>382100</v>
      </c>
      <c r="H63" s="45">
        <v>405000</v>
      </c>
      <c r="I63" s="46">
        <v>446200</v>
      </c>
    </row>
    <row r="64" spans="2:9">
      <c r="B64" s="40">
        <v>62</v>
      </c>
      <c r="C64" s="44">
        <v>235200</v>
      </c>
      <c r="D64" s="45">
        <v>281000</v>
      </c>
      <c r="E64" s="45">
        <v>327200</v>
      </c>
      <c r="F64" s="45">
        <v>366300</v>
      </c>
      <c r="G64" s="45">
        <v>382800</v>
      </c>
      <c r="H64" s="45">
        <v>405300</v>
      </c>
      <c r="I64" s="47"/>
    </row>
    <row r="65" spans="2:9">
      <c r="B65" s="40">
        <v>63</v>
      </c>
      <c r="C65" s="44">
        <v>235800</v>
      </c>
      <c r="D65" s="45">
        <v>281900</v>
      </c>
      <c r="E65" s="45">
        <v>328000</v>
      </c>
      <c r="F65" s="45">
        <v>367000</v>
      </c>
      <c r="G65" s="45">
        <v>383400</v>
      </c>
      <c r="H65" s="45">
        <v>405600</v>
      </c>
      <c r="I65" s="47"/>
    </row>
    <row r="66" spans="2:9">
      <c r="B66" s="40">
        <v>64</v>
      </c>
      <c r="C66" s="44">
        <v>236300</v>
      </c>
      <c r="D66" s="45">
        <v>282800</v>
      </c>
      <c r="E66" s="45">
        <v>328800</v>
      </c>
      <c r="F66" s="45">
        <v>367700</v>
      </c>
      <c r="G66" s="45">
        <v>384000</v>
      </c>
      <c r="H66" s="45">
        <v>405900</v>
      </c>
      <c r="I66" s="47"/>
    </row>
    <row r="67" spans="2:9">
      <c r="B67" s="40">
        <v>65</v>
      </c>
      <c r="C67" s="44">
        <v>236800</v>
      </c>
      <c r="D67" s="45">
        <v>283300</v>
      </c>
      <c r="E67" s="45">
        <v>329600</v>
      </c>
      <c r="F67" s="45">
        <v>368000</v>
      </c>
      <c r="G67" s="45">
        <v>384400</v>
      </c>
      <c r="H67" s="45">
        <v>406200</v>
      </c>
      <c r="I67" s="47"/>
    </row>
    <row r="68" spans="2:9">
      <c r="B68" s="40">
        <v>66</v>
      </c>
      <c r="C68" s="44">
        <v>237300</v>
      </c>
      <c r="D68" s="45">
        <v>284000</v>
      </c>
      <c r="E68" s="45">
        <v>330000</v>
      </c>
      <c r="F68" s="45">
        <v>368700</v>
      </c>
      <c r="G68" s="45">
        <v>385000</v>
      </c>
      <c r="H68" s="45">
        <v>406500</v>
      </c>
      <c r="I68" s="47"/>
    </row>
    <row r="69" spans="2:9">
      <c r="B69" s="40">
        <v>67</v>
      </c>
      <c r="C69" s="44">
        <v>237800</v>
      </c>
      <c r="D69" s="45">
        <v>284700</v>
      </c>
      <c r="E69" s="45">
        <v>330600</v>
      </c>
      <c r="F69" s="45">
        <v>369400</v>
      </c>
      <c r="G69" s="45">
        <v>385600</v>
      </c>
      <c r="H69" s="45">
        <v>406800</v>
      </c>
      <c r="I69" s="47"/>
    </row>
    <row r="70" spans="2:9">
      <c r="B70" s="40">
        <v>68</v>
      </c>
      <c r="C70" s="44">
        <v>238400</v>
      </c>
      <c r="D70" s="45">
        <v>285600</v>
      </c>
      <c r="E70" s="45">
        <v>331300</v>
      </c>
      <c r="F70" s="45">
        <v>370000</v>
      </c>
      <c r="G70" s="45">
        <v>386200</v>
      </c>
      <c r="H70" s="45">
        <v>407100</v>
      </c>
      <c r="I70" s="47"/>
    </row>
    <row r="71" spans="2:9">
      <c r="B71" s="40">
        <v>69</v>
      </c>
      <c r="C71" s="44">
        <v>238900</v>
      </c>
      <c r="D71" s="45">
        <v>286600</v>
      </c>
      <c r="E71" s="45">
        <v>332100</v>
      </c>
      <c r="F71" s="45">
        <v>370300</v>
      </c>
      <c r="G71" s="45">
        <v>386600</v>
      </c>
      <c r="H71" s="45">
        <v>407300</v>
      </c>
      <c r="I71" s="47"/>
    </row>
    <row r="72" spans="2:9">
      <c r="B72" s="40">
        <v>70</v>
      </c>
      <c r="C72" s="44">
        <v>239400</v>
      </c>
      <c r="D72" s="45">
        <v>287400</v>
      </c>
      <c r="E72" s="45">
        <v>332800</v>
      </c>
      <c r="F72" s="45">
        <v>370900</v>
      </c>
      <c r="G72" s="45">
        <v>387100</v>
      </c>
      <c r="H72" s="45">
        <v>407600</v>
      </c>
      <c r="I72" s="47"/>
    </row>
    <row r="73" spans="2:9">
      <c r="B73" s="40">
        <v>71</v>
      </c>
      <c r="C73" s="44">
        <v>239900</v>
      </c>
      <c r="D73" s="45">
        <v>288200</v>
      </c>
      <c r="E73" s="45">
        <v>333500</v>
      </c>
      <c r="F73" s="45">
        <v>371600</v>
      </c>
      <c r="G73" s="45">
        <v>387600</v>
      </c>
      <c r="H73" s="45">
        <v>407900</v>
      </c>
      <c r="I73" s="47"/>
    </row>
    <row r="74" spans="2:9">
      <c r="B74" s="40">
        <v>72</v>
      </c>
      <c r="C74" s="44">
        <v>240400</v>
      </c>
      <c r="D74" s="45">
        <v>289000</v>
      </c>
      <c r="E74" s="45">
        <v>334100</v>
      </c>
      <c r="F74" s="45">
        <v>372200</v>
      </c>
      <c r="G74" s="45">
        <v>388200</v>
      </c>
      <c r="H74" s="45">
        <v>408100</v>
      </c>
      <c r="I74" s="47"/>
    </row>
    <row r="75" spans="2:9">
      <c r="B75" s="40">
        <v>73</v>
      </c>
      <c r="C75" s="44">
        <v>240900</v>
      </c>
      <c r="D75" s="45">
        <v>289700</v>
      </c>
      <c r="E75" s="45">
        <v>334600</v>
      </c>
      <c r="F75" s="45">
        <v>372500</v>
      </c>
      <c r="G75" s="45">
        <v>388500</v>
      </c>
      <c r="H75" s="45">
        <v>408300</v>
      </c>
      <c r="I75" s="47"/>
    </row>
    <row r="76" spans="2:9">
      <c r="B76" s="40">
        <v>74</v>
      </c>
      <c r="C76" s="44">
        <v>241400</v>
      </c>
      <c r="D76" s="45">
        <v>290200</v>
      </c>
      <c r="E76" s="45">
        <v>335200</v>
      </c>
      <c r="F76" s="45">
        <v>373100</v>
      </c>
      <c r="G76" s="45">
        <v>388900</v>
      </c>
      <c r="H76" s="45">
        <v>408600</v>
      </c>
      <c r="I76" s="47"/>
    </row>
    <row r="77" spans="2:9">
      <c r="B77" s="40">
        <v>75</v>
      </c>
      <c r="C77" s="44">
        <v>241800</v>
      </c>
      <c r="D77" s="45">
        <v>290600</v>
      </c>
      <c r="E77" s="45">
        <v>335700</v>
      </c>
      <c r="F77" s="45">
        <v>373800</v>
      </c>
      <c r="G77" s="45">
        <v>389300</v>
      </c>
      <c r="H77" s="45">
        <v>408900</v>
      </c>
      <c r="I77" s="47"/>
    </row>
    <row r="78" spans="2:9">
      <c r="B78" s="40">
        <v>76</v>
      </c>
      <c r="C78" s="44">
        <v>242300</v>
      </c>
      <c r="D78" s="45">
        <v>291000</v>
      </c>
      <c r="E78" s="45">
        <v>336300</v>
      </c>
      <c r="F78" s="45">
        <v>374400</v>
      </c>
      <c r="G78" s="45">
        <v>389700</v>
      </c>
      <c r="H78" s="45">
        <v>409100</v>
      </c>
      <c r="I78" s="47"/>
    </row>
    <row r="79" spans="2:9">
      <c r="B79" s="40">
        <v>77</v>
      </c>
      <c r="C79" s="44">
        <v>242800</v>
      </c>
      <c r="D79" s="45">
        <v>291200</v>
      </c>
      <c r="E79" s="45">
        <v>336600</v>
      </c>
      <c r="F79" s="45">
        <v>374800</v>
      </c>
      <c r="G79" s="45">
        <v>390000</v>
      </c>
      <c r="H79" s="45">
        <v>409300</v>
      </c>
      <c r="I79" s="47"/>
    </row>
    <row r="80" spans="2:9">
      <c r="B80" s="40">
        <v>78</v>
      </c>
      <c r="C80" s="44">
        <v>243300</v>
      </c>
      <c r="D80" s="45">
        <v>291500</v>
      </c>
      <c r="E80" s="45">
        <v>337100</v>
      </c>
      <c r="F80" s="45">
        <v>375300</v>
      </c>
      <c r="G80" s="45">
        <v>390300</v>
      </c>
      <c r="H80" s="45">
        <v>409600</v>
      </c>
      <c r="I80" s="47"/>
    </row>
    <row r="81" spans="2:9">
      <c r="B81" s="40">
        <v>79</v>
      </c>
      <c r="C81" s="44">
        <v>243800</v>
      </c>
      <c r="D81" s="45">
        <v>291700</v>
      </c>
      <c r="E81" s="45">
        <v>337500</v>
      </c>
      <c r="F81" s="45">
        <v>375900</v>
      </c>
      <c r="G81" s="45">
        <v>390600</v>
      </c>
      <c r="H81" s="45">
        <v>409900</v>
      </c>
      <c r="I81" s="47"/>
    </row>
    <row r="82" spans="2:9">
      <c r="B82" s="40">
        <v>80</v>
      </c>
      <c r="C82" s="44">
        <v>244300</v>
      </c>
      <c r="D82" s="45">
        <v>292000</v>
      </c>
      <c r="E82" s="45">
        <v>337900</v>
      </c>
      <c r="F82" s="45">
        <v>376400</v>
      </c>
      <c r="G82" s="45">
        <v>390800</v>
      </c>
      <c r="H82" s="45">
        <v>410100</v>
      </c>
      <c r="I82" s="47"/>
    </row>
    <row r="83" spans="2:9">
      <c r="B83" s="40">
        <v>81</v>
      </c>
      <c r="C83" s="44">
        <v>244700</v>
      </c>
      <c r="D83" s="45">
        <v>292200</v>
      </c>
      <c r="E83" s="45">
        <v>338300</v>
      </c>
      <c r="F83" s="45">
        <v>376900</v>
      </c>
      <c r="G83" s="45">
        <v>391000</v>
      </c>
      <c r="H83" s="45">
        <v>410300</v>
      </c>
      <c r="I83" s="47"/>
    </row>
    <row r="84" spans="2:9">
      <c r="B84" s="40">
        <v>82</v>
      </c>
      <c r="C84" s="44">
        <v>245200</v>
      </c>
      <c r="D84" s="45">
        <v>292400</v>
      </c>
      <c r="E84" s="45">
        <v>338800</v>
      </c>
      <c r="F84" s="45">
        <v>377500</v>
      </c>
      <c r="G84" s="45">
        <v>391300</v>
      </c>
      <c r="H84" s="45">
        <v>410600</v>
      </c>
      <c r="I84" s="47"/>
    </row>
    <row r="85" spans="2:9">
      <c r="B85" s="40">
        <v>83</v>
      </c>
      <c r="C85" s="44">
        <v>245600</v>
      </c>
      <c r="D85" s="45">
        <v>292700</v>
      </c>
      <c r="E85" s="45">
        <v>339300</v>
      </c>
      <c r="F85" s="45">
        <v>378000</v>
      </c>
      <c r="G85" s="45">
        <v>391600</v>
      </c>
      <c r="H85" s="45">
        <v>410900</v>
      </c>
      <c r="I85" s="47"/>
    </row>
    <row r="86" spans="2:9">
      <c r="B86" s="40">
        <v>84</v>
      </c>
      <c r="C86" s="44">
        <v>246000</v>
      </c>
      <c r="D86" s="45">
        <v>292900</v>
      </c>
      <c r="E86" s="45">
        <v>339800</v>
      </c>
      <c r="F86" s="45">
        <v>378300</v>
      </c>
      <c r="G86" s="45">
        <v>391800</v>
      </c>
      <c r="H86" s="45">
        <v>411100</v>
      </c>
      <c r="I86" s="47"/>
    </row>
    <row r="87" spans="2:9">
      <c r="B87" s="40">
        <v>85</v>
      </c>
      <c r="C87" s="44">
        <v>246400</v>
      </c>
      <c r="D87" s="45">
        <v>293200</v>
      </c>
      <c r="E87" s="45">
        <v>340100</v>
      </c>
      <c r="F87" s="45">
        <v>378700</v>
      </c>
      <c r="G87" s="45">
        <v>392000</v>
      </c>
      <c r="H87" s="45">
        <v>411300</v>
      </c>
      <c r="I87" s="47"/>
    </row>
    <row r="88" spans="2:9">
      <c r="B88" s="40">
        <v>86</v>
      </c>
      <c r="C88" s="44">
        <v>246800</v>
      </c>
      <c r="D88" s="45">
        <v>293500</v>
      </c>
      <c r="E88" s="45">
        <v>340500</v>
      </c>
      <c r="F88" s="45">
        <v>379200</v>
      </c>
      <c r="G88" s="45">
        <v>392300</v>
      </c>
      <c r="H88" s="48"/>
      <c r="I88" s="47"/>
    </row>
    <row r="89" spans="2:9">
      <c r="B89" s="40">
        <v>87</v>
      </c>
      <c r="C89" s="44">
        <v>247200</v>
      </c>
      <c r="D89" s="45">
        <v>293800</v>
      </c>
      <c r="E89" s="45">
        <v>341000</v>
      </c>
      <c r="F89" s="45">
        <v>379600</v>
      </c>
      <c r="G89" s="45">
        <v>392600</v>
      </c>
      <c r="H89" s="48"/>
      <c r="I89" s="47"/>
    </row>
    <row r="90" spans="2:9">
      <c r="B90" s="40">
        <v>88</v>
      </c>
      <c r="C90" s="44">
        <v>247600</v>
      </c>
      <c r="D90" s="45">
        <v>294100</v>
      </c>
      <c r="E90" s="45">
        <v>341400</v>
      </c>
      <c r="F90" s="45">
        <v>380000</v>
      </c>
      <c r="G90" s="45">
        <v>392800</v>
      </c>
      <c r="H90" s="48"/>
      <c r="I90" s="47"/>
    </row>
    <row r="91" spans="2:9">
      <c r="B91" s="40">
        <v>89</v>
      </c>
      <c r="C91" s="44">
        <v>248000</v>
      </c>
      <c r="D91" s="45">
        <v>294400</v>
      </c>
      <c r="E91" s="45">
        <v>341700</v>
      </c>
      <c r="F91" s="45">
        <v>380400</v>
      </c>
      <c r="G91" s="45">
        <v>393000</v>
      </c>
      <c r="H91" s="48"/>
      <c r="I91" s="47"/>
    </row>
    <row r="92" spans="2:9">
      <c r="B92" s="40">
        <v>90</v>
      </c>
      <c r="C92" s="44">
        <v>248500</v>
      </c>
      <c r="D92" s="45">
        <v>294800</v>
      </c>
      <c r="E92" s="45">
        <v>342100</v>
      </c>
      <c r="F92" s="45">
        <v>380900</v>
      </c>
      <c r="G92" s="45">
        <v>393300</v>
      </c>
      <c r="H92" s="48"/>
      <c r="I92" s="47"/>
    </row>
    <row r="93" spans="2:9">
      <c r="B93" s="40">
        <v>91</v>
      </c>
      <c r="C93" s="44">
        <v>248800</v>
      </c>
      <c r="D93" s="45">
        <v>295100</v>
      </c>
      <c r="E93" s="45">
        <v>342600</v>
      </c>
      <c r="F93" s="45">
        <v>381300</v>
      </c>
      <c r="G93" s="45">
        <v>393600</v>
      </c>
      <c r="H93" s="48"/>
      <c r="I93" s="47"/>
    </row>
    <row r="94" spans="2:9">
      <c r="B94" s="40">
        <v>92</v>
      </c>
      <c r="C94" s="44">
        <v>249100</v>
      </c>
      <c r="D94" s="45">
        <v>295500</v>
      </c>
      <c r="E94" s="45">
        <v>343000</v>
      </c>
      <c r="F94" s="45">
        <v>381700</v>
      </c>
      <c r="G94" s="45">
        <v>393800</v>
      </c>
      <c r="H94" s="48"/>
      <c r="I94" s="47"/>
    </row>
    <row r="95" spans="2:9">
      <c r="B95" s="40">
        <v>93</v>
      </c>
      <c r="C95" s="44">
        <v>249400</v>
      </c>
      <c r="D95" s="45">
        <v>295700</v>
      </c>
      <c r="E95" s="45">
        <v>343200</v>
      </c>
      <c r="F95" s="45">
        <v>382000</v>
      </c>
      <c r="G95" s="45">
        <v>394000</v>
      </c>
      <c r="H95" s="48"/>
      <c r="I95" s="47"/>
    </row>
    <row r="96" spans="2:9">
      <c r="B96" s="40">
        <v>94</v>
      </c>
      <c r="C96" s="49"/>
      <c r="D96" s="45">
        <v>295900</v>
      </c>
      <c r="E96" s="45">
        <v>343600</v>
      </c>
      <c r="F96" s="48"/>
      <c r="G96" s="48"/>
      <c r="H96" s="48"/>
      <c r="I96" s="47"/>
    </row>
    <row r="97" spans="2:9">
      <c r="B97" s="40">
        <v>95</v>
      </c>
      <c r="C97" s="49"/>
      <c r="D97" s="45">
        <v>296200</v>
      </c>
      <c r="E97" s="45">
        <v>344100</v>
      </c>
      <c r="F97" s="48"/>
      <c r="G97" s="48"/>
      <c r="H97" s="48"/>
      <c r="I97" s="47"/>
    </row>
    <row r="98" spans="2:9">
      <c r="B98" s="40">
        <v>96</v>
      </c>
      <c r="C98" s="49"/>
      <c r="D98" s="45">
        <v>296600</v>
      </c>
      <c r="E98" s="45">
        <v>344500</v>
      </c>
      <c r="F98" s="48"/>
      <c r="G98" s="48"/>
      <c r="H98" s="48"/>
      <c r="I98" s="47"/>
    </row>
    <row r="99" spans="2:9">
      <c r="B99" s="40">
        <v>97</v>
      </c>
      <c r="C99" s="49"/>
      <c r="D99" s="45">
        <v>296800</v>
      </c>
      <c r="E99" s="45">
        <v>344700</v>
      </c>
      <c r="F99" s="48"/>
      <c r="G99" s="48"/>
      <c r="H99" s="48"/>
      <c r="I99" s="47"/>
    </row>
    <row r="100" spans="2:9">
      <c r="B100" s="40">
        <v>98</v>
      </c>
      <c r="C100" s="49"/>
      <c r="D100" s="45">
        <v>297100</v>
      </c>
      <c r="E100" s="45">
        <v>345100</v>
      </c>
      <c r="F100" s="48"/>
      <c r="G100" s="48"/>
      <c r="H100" s="48"/>
      <c r="I100" s="47"/>
    </row>
    <row r="101" spans="2:9">
      <c r="B101" s="40">
        <v>99</v>
      </c>
      <c r="C101" s="49"/>
      <c r="D101" s="45">
        <v>297500</v>
      </c>
      <c r="E101" s="45">
        <v>345500</v>
      </c>
      <c r="F101" s="48"/>
      <c r="G101" s="48"/>
      <c r="H101" s="48"/>
      <c r="I101" s="47"/>
    </row>
    <row r="102" spans="2:9">
      <c r="B102" s="40">
        <v>100</v>
      </c>
      <c r="C102" s="49"/>
      <c r="D102" s="45">
        <v>297900</v>
      </c>
      <c r="E102" s="45">
        <v>345800</v>
      </c>
      <c r="F102" s="48"/>
      <c r="G102" s="48"/>
      <c r="H102" s="48"/>
      <c r="I102" s="47"/>
    </row>
    <row r="103" spans="2:9">
      <c r="B103" s="40">
        <v>101</v>
      </c>
      <c r="C103" s="49"/>
      <c r="D103" s="45">
        <v>298100</v>
      </c>
      <c r="E103" s="45">
        <v>346100</v>
      </c>
      <c r="F103" s="48"/>
      <c r="G103" s="48"/>
      <c r="H103" s="48"/>
      <c r="I103" s="47"/>
    </row>
    <row r="104" spans="2:9">
      <c r="B104" s="40">
        <v>102</v>
      </c>
      <c r="C104" s="49"/>
      <c r="D104" s="45">
        <v>298400</v>
      </c>
      <c r="E104" s="45">
        <v>346500</v>
      </c>
      <c r="F104" s="48"/>
      <c r="G104" s="48"/>
      <c r="H104" s="48"/>
      <c r="I104" s="47"/>
    </row>
    <row r="105" spans="2:9">
      <c r="B105" s="40">
        <v>103</v>
      </c>
      <c r="C105" s="49"/>
      <c r="D105" s="45">
        <v>298800</v>
      </c>
      <c r="E105" s="45">
        <v>346900</v>
      </c>
      <c r="F105" s="48"/>
      <c r="G105" s="48"/>
      <c r="H105" s="48"/>
      <c r="I105" s="47"/>
    </row>
    <row r="106" spans="2:9">
      <c r="B106" s="40">
        <v>104</v>
      </c>
      <c r="C106" s="49"/>
      <c r="D106" s="45">
        <v>299100</v>
      </c>
      <c r="E106" s="45">
        <v>347300</v>
      </c>
      <c r="F106" s="48"/>
      <c r="G106" s="48"/>
      <c r="H106" s="48"/>
      <c r="I106" s="47"/>
    </row>
    <row r="107" spans="2:9">
      <c r="B107" s="40">
        <v>105</v>
      </c>
      <c r="C107" s="49"/>
      <c r="D107" s="45">
        <v>299300</v>
      </c>
      <c r="E107" s="45">
        <v>347800</v>
      </c>
      <c r="F107" s="48"/>
      <c r="G107" s="48"/>
      <c r="H107" s="48"/>
      <c r="I107" s="47"/>
    </row>
    <row r="108" spans="2:9">
      <c r="B108" s="40">
        <v>106</v>
      </c>
      <c r="C108" s="49"/>
      <c r="D108" s="45">
        <v>299600</v>
      </c>
      <c r="E108" s="45">
        <v>348200</v>
      </c>
      <c r="F108" s="48"/>
      <c r="G108" s="48"/>
      <c r="H108" s="48"/>
      <c r="I108" s="47"/>
    </row>
    <row r="109" spans="2:9">
      <c r="B109" s="40">
        <v>107</v>
      </c>
      <c r="C109" s="49"/>
      <c r="D109" s="45">
        <v>300000</v>
      </c>
      <c r="E109" s="45">
        <v>348600</v>
      </c>
      <c r="F109" s="48"/>
      <c r="G109" s="48"/>
      <c r="H109" s="48"/>
      <c r="I109" s="47"/>
    </row>
    <row r="110" spans="2:9">
      <c r="B110" s="40">
        <v>108</v>
      </c>
      <c r="C110" s="49"/>
      <c r="D110" s="45">
        <v>300300</v>
      </c>
      <c r="E110" s="45">
        <v>349000</v>
      </c>
      <c r="F110" s="48"/>
      <c r="G110" s="48"/>
      <c r="H110" s="48"/>
      <c r="I110" s="47"/>
    </row>
    <row r="111" spans="2:9">
      <c r="B111" s="40">
        <v>109</v>
      </c>
      <c r="C111" s="49"/>
      <c r="D111" s="45">
        <v>300500</v>
      </c>
      <c r="E111" s="45">
        <v>349500</v>
      </c>
      <c r="F111" s="48"/>
      <c r="G111" s="48"/>
      <c r="H111" s="48"/>
      <c r="I111" s="47"/>
    </row>
    <row r="112" spans="2:9">
      <c r="B112" s="40">
        <v>110</v>
      </c>
      <c r="C112" s="49"/>
      <c r="D112" s="45">
        <v>300900</v>
      </c>
      <c r="E112" s="45">
        <v>349900</v>
      </c>
      <c r="F112" s="48"/>
      <c r="G112" s="48"/>
      <c r="H112" s="48"/>
      <c r="I112" s="47"/>
    </row>
    <row r="113" spans="2:9">
      <c r="B113" s="40">
        <v>111</v>
      </c>
      <c r="C113" s="49"/>
      <c r="D113" s="45">
        <v>301300</v>
      </c>
      <c r="E113" s="45">
        <v>350200</v>
      </c>
      <c r="F113" s="48"/>
      <c r="G113" s="48"/>
      <c r="H113" s="48"/>
      <c r="I113" s="47"/>
    </row>
    <row r="114" spans="2:9">
      <c r="B114" s="40">
        <v>112</v>
      </c>
      <c r="C114" s="49"/>
      <c r="D114" s="45">
        <v>301600</v>
      </c>
      <c r="E114" s="45">
        <v>350500</v>
      </c>
      <c r="F114" s="48"/>
      <c r="G114" s="48"/>
      <c r="H114" s="48"/>
      <c r="I114" s="47"/>
    </row>
    <row r="115" spans="2:9">
      <c r="B115" s="40">
        <v>113</v>
      </c>
      <c r="C115" s="49"/>
      <c r="D115" s="45">
        <v>301800</v>
      </c>
      <c r="E115" s="45">
        <v>351000</v>
      </c>
      <c r="F115" s="48"/>
      <c r="G115" s="48"/>
      <c r="H115" s="48"/>
      <c r="I115" s="47"/>
    </row>
    <row r="116" spans="2:9">
      <c r="B116" s="40">
        <v>114</v>
      </c>
      <c r="C116" s="49"/>
      <c r="D116" s="45">
        <v>302000</v>
      </c>
      <c r="E116" s="48"/>
      <c r="F116" s="48"/>
      <c r="G116" s="48"/>
      <c r="H116" s="48"/>
      <c r="I116" s="47"/>
    </row>
    <row r="117" spans="2:9">
      <c r="B117" s="40">
        <v>115</v>
      </c>
      <c r="C117" s="49"/>
      <c r="D117" s="45">
        <v>302300</v>
      </c>
      <c r="E117" s="48"/>
      <c r="F117" s="48"/>
      <c r="G117" s="48"/>
      <c r="H117" s="48"/>
      <c r="I117" s="47"/>
    </row>
    <row r="118" spans="2:9">
      <c r="B118" s="40">
        <v>116</v>
      </c>
      <c r="C118" s="49"/>
      <c r="D118" s="45">
        <v>302700</v>
      </c>
      <c r="E118" s="48"/>
      <c r="F118" s="48"/>
      <c r="G118" s="48"/>
      <c r="H118" s="48"/>
      <c r="I118" s="47"/>
    </row>
    <row r="119" spans="2:9">
      <c r="B119" s="40">
        <v>117</v>
      </c>
      <c r="C119" s="49"/>
      <c r="D119" s="45">
        <v>302900</v>
      </c>
      <c r="E119" s="48"/>
      <c r="F119" s="48"/>
      <c r="G119" s="48"/>
      <c r="H119" s="48"/>
      <c r="I119" s="47"/>
    </row>
    <row r="120" spans="2:9">
      <c r="B120" s="40">
        <v>118</v>
      </c>
      <c r="C120" s="49"/>
      <c r="D120" s="45">
        <v>303100</v>
      </c>
      <c r="E120" s="48"/>
      <c r="F120" s="48"/>
      <c r="G120" s="48"/>
      <c r="H120" s="48"/>
      <c r="I120" s="47"/>
    </row>
    <row r="121" spans="2:9">
      <c r="B121" s="40">
        <v>119</v>
      </c>
      <c r="C121" s="49"/>
      <c r="D121" s="45">
        <v>303400</v>
      </c>
      <c r="E121" s="48"/>
      <c r="F121" s="48"/>
      <c r="G121" s="48"/>
      <c r="H121" s="48"/>
      <c r="I121" s="47"/>
    </row>
    <row r="122" spans="2:9">
      <c r="B122" s="40">
        <v>120</v>
      </c>
      <c r="C122" s="49"/>
      <c r="D122" s="45">
        <v>303700</v>
      </c>
      <c r="E122" s="48"/>
      <c r="F122" s="48"/>
      <c r="G122" s="48"/>
      <c r="H122" s="48"/>
      <c r="I122" s="47"/>
    </row>
    <row r="123" spans="2:9">
      <c r="B123" s="40">
        <v>121</v>
      </c>
      <c r="C123" s="49"/>
      <c r="D123" s="45">
        <v>304100</v>
      </c>
      <c r="E123" s="48"/>
      <c r="F123" s="48"/>
      <c r="G123" s="48"/>
      <c r="H123" s="48"/>
      <c r="I123" s="47"/>
    </row>
    <row r="124" spans="2:9">
      <c r="B124" s="40">
        <v>122</v>
      </c>
      <c r="C124" s="49"/>
      <c r="D124" s="45">
        <v>304300</v>
      </c>
      <c r="E124" s="48"/>
      <c r="F124" s="48"/>
      <c r="G124" s="48"/>
      <c r="H124" s="48"/>
      <c r="I124" s="47"/>
    </row>
    <row r="125" spans="2:9">
      <c r="B125" s="40">
        <v>123</v>
      </c>
      <c r="C125" s="49"/>
      <c r="D125" s="45">
        <v>304600</v>
      </c>
      <c r="E125" s="48"/>
      <c r="F125" s="48"/>
      <c r="G125" s="48"/>
      <c r="H125" s="48"/>
      <c r="I125" s="47"/>
    </row>
    <row r="126" spans="2:9">
      <c r="B126" s="40">
        <v>124</v>
      </c>
      <c r="C126" s="49"/>
      <c r="D126" s="45">
        <v>304900</v>
      </c>
      <c r="E126" s="48"/>
      <c r="F126" s="48"/>
      <c r="G126" s="48"/>
      <c r="H126" s="48"/>
      <c r="I126" s="47"/>
    </row>
    <row r="127" spans="2:9">
      <c r="B127" s="40">
        <v>125</v>
      </c>
      <c r="C127" s="64"/>
      <c r="D127" s="65">
        <v>305200</v>
      </c>
      <c r="E127" s="66"/>
      <c r="F127" s="66"/>
      <c r="G127" s="66"/>
      <c r="H127" s="66"/>
      <c r="I127" s="67"/>
    </row>
    <row r="128" spans="2:9">
      <c r="B128" s="40">
        <v>126</v>
      </c>
      <c r="C128" s="49"/>
      <c r="D128" s="45"/>
      <c r="E128" s="48"/>
      <c r="F128" s="48"/>
      <c r="G128" s="48"/>
      <c r="H128" s="48"/>
      <c r="I128" s="47"/>
    </row>
    <row r="129" spans="2:9">
      <c r="B129" s="40">
        <v>127</v>
      </c>
      <c r="C129" s="49"/>
      <c r="D129" s="45"/>
      <c r="E129" s="48"/>
      <c r="F129" s="48"/>
      <c r="G129" s="48"/>
      <c r="H129" s="48"/>
      <c r="I129" s="47"/>
    </row>
    <row r="130" spans="2:9">
      <c r="B130" s="40">
        <v>128</v>
      </c>
      <c r="C130" s="49"/>
      <c r="D130" s="45"/>
      <c r="E130" s="48"/>
      <c r="F130" s="48"/>
      <c r="G130" s="48"/>
      <c r="H130" s="48"/>
      <c r="I130" s="47"/>
    </row>
    <row r="131" spans="2:9">
      <c r="B131" s="40">
        <v>129</v>
      </c>
      <c r="C131" s="49"/>
      <c r="D131" s="45"/>
      <c r="E131" s="48"/>
      <c r="F131" s="48"/>
      <c r="G131" s="48"/>
      <c r="H131" s="48"/>
      <c r="I131" s="47"/>
    </row>
    <row r="132" spans="2:9">
      <c r="B132" s="40">
        <v>130</v>
      </c>
      <c r="C132" s="49"/>
      <c r="D132" s="45"/>
      <c r="E132" s="48"/>
      <c r="F132" s="48"/>
      <c r="G132" s="48"/>
      <c r="H132" s="48"/>
      <c r="I132" s="47"/>
    </row>
    <row r="133" spans="2:9">
      <c r="B133" s="40">
        <v>131</v>
      </c>
      <c r="C133" s="49"/>
      <c r="D133" s="45"/>
      <c r="E133" s="48"/>
      <c r="F133" s="48"/>
      <c r="G133" s="48"/>
      <c r="H133" s="48"/>
      <c r="I133" s="47"/>
    </row>
    <row r="134" spans="2:9">
      <c r="B134" s="40">
        <v>132</v>
      </c>
      <c r="C134" s="49"/>
      <c r="D134" s="45"/>
      <c r="E134" s="48"/>
      <c r="F134" s="48"/>
      <c r="G134" s="48"/>
      <c r="H134" s="48"/>
      <c r="I134" s="47"/>
    </row>
    <row r="135" spans="2:9">
      <c r="B135" s="40">
        <v>133</v>
      </c>
      <c r="C135" s="49"/>
      <c r="D135" s="45"/>
      <c r="E135" s="48"/>
      <c r="F135" s="48"/>
      <c r="G135" s="48"/>
      <c r="H135" s="48"/>
      <c r="I135" s="47"/>
    </row>
    <row r="136" spans="2:9">
      <c r="B136" s="40">
        <v>134</v>
      </c>
      <c r="C136" s="49"/>
      <c r="D136" s="45"/>
      <c r="E136" s="48"/>
      <c r="F136" s="48"/>
      <c r="G136" s="48"/>
      <c r="H136" s="48"/>
      <c r="I136" s="47"/>
    </row>
    <row r="137" spans="2:9">
      <c r="B137" s="40">
        <v>135</v>
      </c>
      <c r="C137" s="49"/>
      <c r="D137" s="45"/>
      <c r="E137" s="48"/>
      <c r="F137" s="48"/>
      <c r="G137" s="48"/>
      <c r="H137" s="48"/>
      <c r="I137" s="47"/>
    </row>
    <row r="138" spans="2:9">
      <c r="B138" s="40">
        <v>136</v>
      </c>
      <c r="C138" s="49"/>
      <c r="D138" s="45"/>
      <c r="E138" s="48"/>
      <c r="F138" s="48"/>
      <c r="G138" s="48"/>
      <c r="H138" s="48"/>
      <c r="I138" s="47"/>
    </row>
    <row r="139" spans="2:9">
      <c r="B139" s="40">
        <v>137</v>
      </c>
      <c r="C139" s="49"/>
      <c r="D139" s="45"/>
      <c r="E139" s="48"/>
      <c r="F139" s="48"/>
      <c r="G139" s="48"/>
      <c r="H139" s="48"/>
      <c r="I139" s="47"/>
    </row>
    <row r="140" spans="2:9">
      <c r="B140" s="40">
        <v>138</v>
      </c>
      <c r="C140" s="49"/>
      <c r="D140" s="45"/>
      <c r="E140" s="48"/>
      <c r="F140" s="48"/>
      <c r="G140" s="48"/>
      <c r="H140" s="48"/>
      <c r="I140" s="47"/>
    </row>
    <row r="141" spans="2:9">
      <c r="B141" s="40">
        <v>139</v>
      </c>
      <c r="C141" s="49"/>
      <c r="D141" s="45"/>
      <c r="E141" s="48"/>
      <c r="F141" s="48"/>
      <c r="G141" s="48"/>
      <c r="H141" s="48"/>
      <c r="I141" s="47"/>
    </row>
    <row r="142" spans="2:9">
      <c r="B142" s="40">
        <v>140</v>
      </c>
      <c r="C142" s="49"/>
      <c r="D142" s="45"/>
      <c r="E142" s="48"/>
      <c r="F142" s="48"/>
      <c r="G142" s="48"/>
      <c r="H142" s="48"/>
      <c r="I142" s="47"/>
    </row>
    <row r="143" spans="2:9">
      <c r="B143" s="40">
        <v>141</v>
      </c>
      <c r="C143" s="49"/>
      <c r="D143" s="45"/>
      <c r="E143" s="48"/>
      <c r="F143" s="48"/>
      <c r="G143" s="48"/>
      <c r="H143" s="48"/>
      <c r="I143" s="47"/>
    </row>
    <row r="144" spans="2:9">
      <c r="B144" s="40">
        <v>142</v>
      </c>
      <c r="C144" s="49"/>
      <c r="D144" s="45"/>
      <c r="E144" s="48"/>
      <c r="F144" s="48"/>
      <c r="G144" s="48"/>
      <c r="H144" s="48"/>
      <c r="I144" s="47"/>
    </row>
    <row r="145" spans="2:9">
      <c r="B145" s="40">
        <v>143</v>
      </c>
      <c r="C145" s="49"/>
      <c r="D145" s="45"/>
      <c r="E145" s="48"/>
      <c r="F145" s="48"/>
      <c r="G145" s="48"/>
      <c r="H145" s="48"/>
      <c r="I145" s="47"/>
    </row>
    <row r="146" spans="2:9">
      <c r="B146" s="40">
        <v>144</v>
      </c>
      <c r="C146" s="49"/>
      <c r="D146" s="45"/>
      <c r="E146" s="48"/>
      <c r="F146" s="48"/>
      <c r="G146" s="48"/>
      <c r="H146" s="48"/>
      <c r="I146" s="47"/>
    </row>
    <row r="147" spans="2:9">
      <c r="B147" s="40">
        <v>145</v>
      </c>
      <c r="C147" s="49"/>
      <c r="D147" s="45"/>
      <c r="E147" s="48"/>
      <c r="F147" s="48"/>
      <c r="G147" s="48"/>
      <c r="H147" s="48"/>
      <c r="I147" s="47"/>
    </row>
    <row r="148" spans="2:9">
      <c r="B148" s="40">
        <v>146</v>
      </c>
      <c r="C148" s="49"/>
      <c r="D148" s="45"/>
      <c r="E148" s="48"/>
      <c r="F148" s="48"/>
      <c r="G148" s="48"/>
      <c r="H148" s="48"/>
      <c r="I148" s="47"/>
    </row>
    <row r="149" spans="2:9">
      <c r="B149" s="40">
        <v>147</v>
      </c>
      <c r="C149" s="49"/>
      <c r="D149" s="45"/>
      <c r="E149" s="48"/>
      <c r="F149" s="48"/>
      <c r="G149" s="48"/>
      <c r="H149" s="48"/>
      <c r="I149" s="47"/>
    </row>
    <row r="150" spans="2:9">
      <c r="B150" s="40">
        <v>148</v>
      </c>
      <c r="C150" s="49"/>
      <c r="D150" s="45"/>
      <c r="E150" s="48"/>
      <c r="F150" s="48"/>
      <c r="G150" s="48"/>
      <c r="H150" s="48"/>
      <c r="I150" s="47"/>
    </row>
    <row r="151" spans="2:9">
      <c r="B151" s="40">
        <v>149</v>
      </c>
      <c r="C151" s="49"/>
      <c r="D151" s="45"/>
      <c r="E151" s="48"/>
      <c r="F151" s="48"/>
      <c r="G151" s="48"/>
      <c r="H151" s="48"/>
      <c r="I151" s="47"/>
    </row>
    <row r="152" spans="2:9">
      <c r="B152" s="40">
        <v>150</v>
      </c>
      <c r="C152" s="49"/>
      <c r="D152" s="45"/>
      <c r="E152" s="48"/>
      <c r="F152" s="48"/>
      <c r="G152" s="48"/>
      <c r="H152" s="48"/>
      <c r="I152" s="47"/>
    </row>
    <row r="153" spans="2:9">
      <c r="B153" s="40">
        <v>151</v>
      </c>
      <c r="C153" s="49"/>
      <c r="D153" s="45"/>
      <c r="E153" s="48"/>
      <c r="F153" s="48"/>
      <c r="G153" s="48"/>
      <c r="H153" s="48"/>
      <c r="I153" s="47"/>
    </row>
    <row r="154" spans="2:9">
      <c r="B154" s="40">
        <v>152</v>
      </c>
      <c r="C154" s="49"/>
      <c r="D154" s="45"/>
      <c r="E154" s="48"/>
      <c r="F154" s="48"/>
      <c r="G154" s="48"/>
      <c r="H154" s="48"/>
      <c r="I154" s="47"/>
    </row>
    <row r="155" spans="2:9">
      <c r="B155" s="40">
        <v>153</v>
      </c>
      <c r="C155" s="49"/>
      <c r="D155" s="45"/>
      <c r="E155" s="48"/>
      <c r="F155" s="48"/>
      <c r="G155" s="48"/>
      <c r="H155" s="48"/>
      <c r="I155" s="47"/>
    </row>
    <row r="156" spans="2:9">
      <c r="B156" s="40">
        <v>154</v>
      </c>
      <c r="C156" s="49"/>
      <c r="D156" s="45"/>
      <c r="E156" s="48"/>
      <c r="F156" s="48"/>
      <c r="G156" s="48"/>
      <c r="H156" s="48"/>
      <c r="I156" s="47"/>
    </row>
    <row r="157" spans="2:9">
      <c r="B157" s="40">
        <v>155</v>
      </c>
      <c r="C157" s="49"/>
      <c r="D157" s="45"/>
      <c r="E157" s="48"/>
      <c r="F157" s="48"/>
      <c r="G157" s="48"/>
      <c r="H157" s="48"/>
      <c r="I157" s="47"/>
    </row>
    <row r="158" spans="2:9">
      <c r="B158" s="40">
        <v>156</v>
      </c>
      <c r="C158" s="49"/>
      <c r="D158" s="45"/>
      <c r="E158" s="48"/>
      <c r="F158" s="48"/>
      <c r="G158" s="48"/>
      <c r="H158" s="48"/>
      <c r="I158" s="47"/>
    </row>
    <row r="159" spans="2:9">
      <c r="B159" s="40">
        <v>157</v>
      </c>
      <c r="C159" s="49"/>
      <c r="D159" s="45"/>
      <c r="E159" s="48"/>
      <c r="F159" s="48"/>
      <c r="G159" s="48"/>
      <c r="H159" s="48"/>
      <c r="I159" s="47"/>
    </row>
    <row r="160" spans="2:9">
      <c r="B160" s="40">
        <v>158</v>
      </c>
      <c r="C160" s="49"/>
      <c r="D160" s="45"/>
      <c r="E160" s="48"/>
      <c r="F160" s="48"/>
      <c r="G160" s="48"/>
      <c r="H160" s="48"/>
      <c r="I160" s="47"/>
    </row>
    <row r="161" spans="2:9">
      <c r="B161" s="40">
        <v>159</v>
      </c>
      <c r="C161" s="49"/>
      <c r="D161" s="45"/>
      <c r="E161" s="48"/>
      <c r="F161" s="48"/>
      <c r="G161" s="48"/>
      <c r="H161" s="48"/>
      <c r="I161" s="47"/>
    </row>
    <row r="162" spans="2:9">
      <c r="B162" s="40">
        <v>160</v>
      </c>
      <c r="C162" s="49"/>
      <c r="D162" s="45"/>
      <c r="E162" s="48"/>
      <c r="F162" s="48"/>
      <c r="G162" s="48"/>
      <c r="H162" s="48"/>
      <c r="I162" s="47"/>
    </row>
    <row r="163" spans="2:9">
      <c r="B163" s="40">
        <v>161</v>
      </c>
      <c r="C163" s="49"/>
      <c r="D163" s="45"/>
      <c r="E163" s="48"/>
      <c r="F163" s="48"/>
      <c r="G163" s="48"/>
      <c r="H163" s="48"/>
      <c r="I163" s="47"/>
    </row>
    <row r="164" spans="2:9">
      <c r="B164" s="40">
        <v>162</v>
      </c>
      <c r="C164" s="49"/>
      <c r="D164" s="45"/>
      <c r="E164" s="48"/>
      <c r="F164" s="48"/>
      <c r="G164" s="48"/>
      <c r="H164" s="48"/>
      <c r="I164" s="47"/>
    </row>
    <row r="165" spans="2:9">
      <c r="B165" s="40">
        <v>163</v>
      </c>
      <c r="C165" s="49"/>
      <c r="D165" s="45"/>
      <c r="E165" s="48"/>
      <c r="F165" s="48"/>
      <c r="G165" s="48"/>
      <c r="H165" s="48"/>
      <c r="I165" s="47"/>
    </row>
    <row r="166" spans="2:9">
      <c r="B166" s="40">
        <v>164</v>
      </c>
      <c r="C166" s="49"/>
      <c r="D166" s="45"/>
      <c r="E166" s="48"/>
      <c r="F166" s="48"/>
      <c r="G166" s="48"/>
      <c r="H166" s="48"/>
      <c r="I166" s="47"/>
    </row>
    <row r="167" spans="2:9">
      <c r="B167" s="40">
        <v>165</v>
      </c>
      <c r="C167" s="49"/>
      <c r="D167" s="45"/>
      <c r="E167" s="48"/>
      <c r="F167" s="48"/>
      <c r="G167" s="48"/>
      <c r="H167" s="48"/>
      <c r="I167" s="47"/>
    </row>
    <row r="168" spans="2:9">
      <c r="B168" s="40">
        <v>166</v>
      </c>
      <c r="C168" s="49"/>
      <c r="D168" s="45"/>
      <c r="E168" s="48"/>
      <c r="F168" s="48"/>
      <c r="G168" s="48"/>
      <c r="H168" s="48"/>
      <c r="I168" s="47"/>
    </row>
    <row r="169" spans="2:9">
      <c r="B169" s="40">
        <v>167</v>
      </c>
      <c r="C169" s="49"/>
      <c r="D169" s="45"/>
      <c r="E169" s="48"/>
      <c r="F169" s="48"/>
      <c r="G169" s="48"/>
      <c r="H169" s="48"/>
      <c r="I169" s="47"/>
    </row>
    <row r="170" spans="2:9">
      <c r="B170" s="40">
        <v>168</v>
      </c>
      <c r="C170" s="49"/>
      <c r="D170" s="45"/>
      <c r="E170" s="48"/>
      <c r="F170" s="48"/>
      <c r="G170" s="48"/>
      <c r="H170" s="48"/>
      <c r="I170" s="47"/>
    </row>
    <row r="171" spans="2:9">
      <c r="B171" s="40">
        <v>169</v>
      </c>
      <c r="C171" s="49"/>
      <c r="D171" s="45"/>
      <c r="E171" s="48"/>
      <c r="F171" s="48"/>
      <c r="G171" s="48"/>
      <c r="H171" s="48"/>
      <c r="I171" s="47"/>
    </row>
    <row r="172" spans="2:9">
      <c r="B172" s="40">
        <v>170</v>
      </c>
      <c r="C172" s="49"/>
      <c r="D172" s="45"/>
      <c r="E172" s="48"/>
      <c r="F172" s="48"/>
      <c r="G172" s="48"/>
      <c r="H172" s="48"/>
      <c r="I172" s="47"/>
    </row>
    <row r="173" spans="2:9">
      <c r="B173" s="40">
        <v>171</v>
      </c>
      <c r="C173" s="49"/>
      <c r="D173" s="45"/>
      <c r="E173" s="48"/>
      <c r="F173" s="48"/>
      <c r="G173" s="48"/>
      <c r="H173" s="48"/>
      <c r="I173" s="47"/>
    </row>
    <row r="174" spans="2:9">
      <c r="B174" s="40">
        <v>172</v>
      </c>
      <c r="C174" s="49"/>
      <c r="D174" s="45"/>
      <c r="E174" s="48"/>
      <c r="F174" s="48"/>
      <c r="G174" s="48"/>
      <c r="H174" s="48"/>
      <c r="I174" s="47"/>
    </row>
    <row r="175" spans="2:9">
      <c r="B175" s="40">
        <v>173</v>
      </c>
      <c r="C175" s="49"/>
      <c r="D175" s="45"/>
      <c r="E175" s="48"/>
      <c r="F175" s="48"/>
      <c r="G175" s="48"/>
      <c r="H175" s="48"/>
      <c r="I175" s="47"/>
    </row>
    <row r="176" spans="2:9">
      <c r="B176" s="40">
        <v>174</v>
      </c>
      <c r="C176" s="49"/>
      <c r="D176" s="45"/>
      <c r="E176" s="48"/>
      <c r="F176" s="48"/>
      <c r="G176" s="48"/>
      <c r="H176" s="48"/>
      <c r="I176" s="47"/>
    </row>
    <row r="177" spans="2:9">
      <c r="B177" s="40">
        <v>175</v>
      </c>
      <c r="C177" s="49"/>
      <c r="D177" s="45"/>
      <c r="E177" s="48"/>
      <c r="F177" s="48"/>
      <c r="G177" s="48"/>
      <c r="H177" s="48"/>
      <c r="I177" s="47"/>
    </row>
    <row r="178" spans="2:9">
      <c r="B178" s="40">
        <v>176</v>
      </c>
      <c r="C178" s="49"/>
      <c r="D178" s="45"/>
      <c r="E178" s="48"/>
      <c r="F178" s="48"/>
      <c r="G178" s="48"/>
      <c r="H178" s="48"/>
      <c r="I178" s="47"/>
    </row>
    <row r="179" spans="2:9">
      <c r="B179" s="40">
        <v>177</v>
      </c>
      <c r="C179" s="49"/>
      <c r="D179" s="45"/>
      <c r="E179" s="48"/>
      <c r="F179" s="48"/>
      <c r="G179" s="48"/>
      <c r="H179" s="48"/>
      <c r="I179" s="47"/>
    </row>
    <row r="180" spans="2:9">
      <c r="B180" s="40">
        <v>178</v>
      </c>
      <c r="C180" s="49"/>
      <c r="D180" s="45"/>
      <c r="E180" s="48"/>
      <c r="F180" s="48"/>
      <c r="G180" s="48"/>
      <c r="H180" s="48"/>
      <c r="I180" s="47"/>
    </row>
    <row r="181" spans="2:9">
      <c r="B181" s="40">
        <v>179</v>
      </c>
      <c r="C181" s="49"/>
      <c r="D181" s="45"/>
      <c r="E181" s="48"/>
      <c r="F181" s="48"/>
      <c r="G181" s="48"/>
      <c r="H181" s="48"/>
      <c r="I181" s="47"/>
    </row>
    <row r="182" spans="2:9">
      <c r="B182" s="40">
        <v>180</v>
      </c>
      <c r="C182" s="49"/>
      <c r="D182" s="45"/>
      <c r="E182" s="48"/>
      <c r="F182" s="48"/>
      <c r="G182" s="48"/>
      <c r="H182" s="48"/>
      <c r="I182" s="47"/>
    </row>
    <row r="183" spans="2:9">
      <c r="B183" s="40">
        <v>181</v>
      </c>
      <c r="C183" s="49"/>
      <c r="D183" s="45"/>
      <c r="E183" s="48"/>
      <c r="F183" s="48"/>
      <c r="G183" s="48"/>
      <c r="H183" s="48"/>
      <c r="I183" s="47"/>
    </row>
    <row r="184" spans="2:9">
      <c r="B184" s="40">
        <v>182</v>
      </c>
      <c r="C184" s="49"/>
      <c r="D184" s="45"/>
      <c r="E184" s="48"/>
      <c r="F184" s="48"/>
      <c r="G184" s="48"/>
      <c r="H184" s="48"/>
      <c r="I184" s="47"/>
    </row>
    <row r="185" spans="2:9">
      <c r="B185" s="40">
        <v>183</v>
      </c>
      <c r="C185" s="49"/>
      <c r="D185" s="45"/>
      <c r="E185" s="48"/>
      <c r="F185" s="48"/>
      <c r="G185" s="48"/>
      <c r="H185" s="48"/>
      <c r="I185" s="47"/>
    </row>
    <row r="186" spans="2:9">
      <c r="B186" s="40">
        <v>184</v>
      </c>
      <c r="C186" s="49"/>
      <c r="D186" s="45"/>
      <c r="E186" s="48"/>
      <c r="F186" s="48"/>
      <c r="G186" s="48"/>
      <c r="H186" s="48"/>
      <c r="I186" s="47"/>
    </row>
    <row r="187" spans="2:9">
      <c r="B187" s="40">
        <v>185</v>
      </c>
      <c r="C187" s="49"/>
      <c r="D187" s="45"/>
      <c r="E187" s="48"/>
      <c r="F187" s="48"/>
      <c r="G187" s="48"/>
      <c r="H187" s="48"/>
      <c r="I187" s="47"/>
    </row>
    <row r="188" spans="2:9">
      <c r="B188" s="40">
        <v>186</v>
      </c>
      <c r="C188" s="49"/>
      <c r="D188" s="45"/>
      <c r="E188" s="48"/>
      <c r="F188" s="48"/>
      <c r="G188" s="48"/>
      <c r="H188" s="48"/>
      <c r="I188" s="47"/>
    </row>
    <row r="189" spans="2:9">
      <c r="B189" s="40">
        <v>187</v>
      </c>
      <c r="C189" s="49"/>
      <c r="D189" s="45"/>
      <c r="E189" s="48"/>
      <c r="F189" s="48"/>
      <c r="G189" s="48"/>
      <c r="H189" s="48"/>
      <c r="I189" s="47"/>
    </row>
    <row r="190" spans="2:9">
      <c r="B190" s="40">
        <v>188</v>
      </c>
      <c r="C190" s="49"/>
      <c r="D190" s="45"/>
      <c r="E190" s="48"/>
      <c r="F190" s="48"/>
      <c r="G190" s="48"/>
      <c r="H190" s="48"/>
      <c r="I190" s="47"/>
    </row>
    <row r="191" spans="2:9">
      <c r="B191" s="40">
        <v>189</v>
      </c>
      <c r="C191" s="49"/>
      <c r="D191" s="45"/>
      <c r="E191" s="48"/>
      <c r="F191" s="48"/>
      <c r="G191" s="48"/>
      <c r="H191" s="48"/>
      <c r="I191" s="47"/>
    </row>
    <row r="192" spans="2:9">
      <c r="B192" s="40">
        <v>190</v>
      </c>
      <c r="C192" s="49"/>
      <c r="D192" s="45"/>
      <c r="E192" s="48"/>
      <c r="F192" s="48"/>
      <c r="G192" s="48"/>
      <c r="H192" s="48"/>
      <c r="I192" s="47"/>
    </row>
    <row r="193" spans="2:9">
      <c r="B193" s="40">
        <v>191</v>
      </c>
      <c r="C193" s="49"/>
      <c r="D193" s="45"/>
      <c r="E193" s="48"/>
      <c r="F193" s="48"/>
      <c r="G193" s="48"/>
      <c r="H193" s="48"/>
      <c r="I193" s="47"/>
    </row>
    <row r="194" spans="2:9">
      <c r="B194" s="40">
        <v>192</v>
      </c>
      <c r="C194" s="49"/>
      <c r="D194" s="45"/>
      <c r="E194" s="48"/>
      <c r="F194" s="48"/>
      <c r="G194" s="48"/>
      <c r="H194" s="48"/>
      <c r="I194" s="47"/>
    </row>
    <row r="195" spans="2:9">
      <c r="B195" s="40">
        <v>193</v>
      </c>
      <c r="C195" s="49"/>
      <c r="D195" s="45"/>
      <c r="E195" s="48"/>
      <c r="F195" s="48"/>
      <c r="G195" s="48"/>
      <c r="H195" s="48"/>
      <c r="I195" s="47"/>
    </row>
    <row r="196" spans="2:9">
      <c r="B196" s="40">
        <v>194</v>
      </c>
      <c r="C196" s="49"/>
      <c r="D196" s="45"/>
      <c r="E196" s="48"/>
      <c r="F196" s="48"/>
      <c r="G196" s="48"/>
      <c r="H196" s="48"/>
      <c r="I196" s="47"/>
    </row>
    <row r="197" spans="2:9">
      <c r="B197" s="40">
        <v>195</v>
      </c>
      <c r="C197" s="49"/>
      <c r="D197" s="45"/>
      <c r="E197" s="48"/>
      <c r="F197" s="48"/>
      <c r="G197" s="48"/>
      <c r="H197" s="48"/>
      <c r="I197" s="47"/>
    </row>
    <row r="198" spans="2:9">
      <c r="B198" s="40">
        <v>196</v>
      </c>
      <c r="C198" s="49"/>
      <c r="D198" s="45"/>
      <c r="E198" s="48"/>
      <c r="F198" s="48"/>
      <c r="G198" s="48"/>
      <c r="H198" s="48"/>
      <c r="I198" s="47"/>
    </row>
    <row r="199" spans="2:9">
      <c r="B199" s="40">
        <v>197</v>
      </c>
      <c r="C199" s="49"/>
      <c r="D199" s="45"/>
      <c r="E199" s="48"/>
      <c r="F199" s="48"/>
      <c r="G199" s="48"/>
      <c r="H199" s="48"/>
      <c r="I199" s="47"/>
    </row>
    <row r="200" spans="2:9">
      <c r="B200" s="40">
        <v>198</v>
      </c>
      <c r="C200" s="49"/>
      <c r="D200" s="45"/>
      <c r="E200" s="48"/>
      <c r="F200" s="48"/>
      <c r="G200" s="48"/>
      <c r="H200" s="48"/>
      <c r="I200" s="47"/>
    </row>
    <row r="201" spans="2:9">
      <c r="B201" s="40">
        <v>199</v>
      </c>
      <c r="C201" s="49"/>
      <c r="D201" s="45"/>
      <c r="E201" s="48"/>
      <c r="F201" s="48"/>
      <c r="G201" s="48"/>
      <c r="H201" s="48"/>
      <c r="I201" s="47"/>
    </row>
    <row r="202" spans="2:9" ht="13.8" thickBot="1">
      <c r="B202" s="40">
        <v>200</v>
      </c>
      <c r="C202" s="68"/>
      <c r="D202" s="69"/>
      <c r="E202" s="70"/>
      <c r="F202" s="70"/>
      <c r="G202" s="70"/>
      <c r="H202" s="70"/>
      <c r="I202" s="71"/>
    </row>
    <row r="203" spans="2:9" ht="13.8" thickTop="1"/>
  </sheetData>
  <mergeCells count="2">
    <mergeCell ref="K10:L10"/>
    <mergeCell ref="K11:L11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（現在）賃金モデル表（関数入・行一）高卒</vt:lpstr>
      <vt:lpstr>（現在）賃金モデル表（関数入・行一）大卒</vt:lpstr>
      <vt:lpstr>俸給表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2024-05-10T06:39:27Z</dcterms:modified>
  <cp:category/>
  <cp:contentStatus/>
</cp:coreProperties>
</file>